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vcl0.sharepoint.com/sites/Adquisiciones2/Documentos compartidos/General/5. Empréstito 2/4. Preguntas y respuestas/"/>
    </mc:Choice>
  </mc:AlternateContent>
  <xr:revisionPtr revIDLastSave="4" documentId="8_{B2DEAAF8-2863-4160-9E4F-B6F8D1283895}" xr6:coauthVersionLast="47" xr6:coauthVersionMax="47" xr10:uidLastSave="{7EE1D2E9-4D2E-44F1-8076-71C1E099BE15}"/>
  <bookViews>
    <workbookView xWindow="-108" yWindow="-108" windowWidth="23256" windowHeight="12456" firstSheet="8" xr2:uid="{46594452-3FAA-4CAD-B281-2A4D99F28731}"/>
  </bookViews>
  <sheets>
    <sheet name="Preguntas y Respuestas" sheetId="1" r:id="rId1"/>
    <sheet name="Anexo 1" sheetId="2" r:id="rId2"/>
    <sheet name="Anexo 2" sheetId="7" r:id="rId3"/>
    <sheet name="Anexo 3" sheetId="8" r:id="rId4"/>
    <sheet name="Anexo 4" sheetId="5" r:id="rId5"/>
    <sheet name="Anexo 5" sheetId="6" r:id="rId6"/>
    <sheet name="Anexo 6" sheetId="9" r:id="rId7"/>
    <sheet name="Anexo 7" sheetId="3" r:id="rId8"/>
    <sheet name="Anexo 8" sheetId="10" r:id="rId9"/>
    <sheet name="Anexo 9" sheetId="12" r:id="rId10"/>
    <sheet name="Anexo 10" sheetId="13" r:id="rId11"/>
    <sheet name="Anexo 11" sheetId="14" r:id="rId12"/>
    <sheet name="Anexo 12"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9" l="1"/>
  <c r="C11" i="9" l="1"/>
  <c r="C10" i="9"/>
  <c r="C9" i="9"/>
  <c r="C8" i="9"/>
  <c r="C6" i="9"/>
  <c r="C7" i="9"/>
  <c r="C5" i="9"/>
  <c r="C12" i="9" s="1"/>
  <c r="E5" i="6" l="1"/>
  <c r="E6" i="6"/>
  <c r="E7" i="6"/>
  <c r="E9" i="6"/>
  <c r="E10" i="6"/>
  <c r="E11" i="6"/>
  <c r="E12" i="6"/>
  <c r="E13" i="6"/>
  <c r="E14" i="6"/>
  <c r="E15" i="6"/>
  <c r="E16" i="6"/>
  <c r="E4" i="6"/>
  <c r="A65" i="1" l="1"/>
  <c r="A63" i="1"/>
  <c r="A62" i="1"/>
  <c r="A61" i="1"/>
  <c r="A60" i="1"/>
  <c r="A48" i="1"/>
  <c r="A49" i="1"/>
  <c r="A50" i="1"/>
  <c r="A51" i="1"/>
  <c r="A52" i="1"/>
  <c r="A53" i="1"/>
  <c r="A54" i="1"/>
  <c r="A55" i="1"/>
  <c r="A56" i="1"/>
  <c r="A57" i="1"/>
  <c r="A58" i="1"/>
  <c r="A59"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11" i="1"/>
  <c r="A2" i="1"/>
  <c r="A3" i="1"/>
  <c r="A4" i="1"/>
  <c r="A5" i="1"/>
  <c r="A6" i="1"/>
  <c r="A7" i="1"/>
  <c r="A8" i="1"/>
  <c r="A9" i="1"/>
  <c r="A10" i="1"/>
  <c r="A12" i="1"/>
  <c r="A13" i="1"/>
  <c r="A14" i="1"/>
  <c r="A15" i="1"/>
  <c r="A16" i="1"/>
  <c r="A17" i="1"/>
</calcChain>
</file>

<file path=xl/sharedStrings.xml><?xml version="1.0" encoding="utf-8"?>
<sst xmlns="http://schemas.openxmlformats.org/spreadsheetml/2006/main" count="1060" uniqueCount="529">
  <si>
    <t>N°</t>
  </si>
  <si>
    <t>FECHA RECEPCIÓN PREGUNTA</t>
  </si>
  <si>
    <t>HORA RECEPCIÓN PREGUNTA</t>
  </si>
  <si>
    <t>PREGUNTA</t>
  </si>
  <si>
    <t>RESPUESTA</t>
  </si>
  <si>
    <t>1) Balance 2025 – Deuda y cuentas por cobrar:
     1.1. Detalle Deuda de Corto Plazo (MM$ 12.791)
Solicitamos detallar el saldo de Deuda de Corto Plazo por MM$ 12.791 al cierre 2025, indicando monto, número de operaciones vigentes, contrapartes y condiciones financieras por cada tipo de obligación.
Líneas de crédito (Monto aprobado, Monto utilizado,  garantías).
Línea Factoring (Monto aprobado monto utilizado, con/sin recurso, documentos cedidos).
Tarjetas de crédito corporativas (saldo, cupo, condiciones).
Créditos estructurados (Valor cuotas, monto aprobado, fecha de origen, fecha de termino, saldo del credito, plazo residual, tasa, garantías, covenants).
Leasing (monto de capital corriente, tasa, activos subyacentes).
Agradeceremos adjuntar cuadratura contra el saldo total (MM$ 12.791).</t>
  </si>
  <si>
    <t xml:space="preserve">En los anexos 1 , 2 y 3 se encuentran los datos de la endeudamiento financiero </t>
  </si>
  <si>
    <t>1.2. Detalle Deuda de Corto Plazo (MM$ 33.008)
Agradeceremos detallar la composición del saldo de MM$ 33.008  diferenciando por tipo de prodcuto financiero. Indicar calendario de pago de cada uno de estas obligaciones , mencionando monto de origen, valor cuota , garantías de cada uno de los créditos, fechas de inicio y fechas de  vencimiento. Detallar en lo posible detalle de amortización de capital y interes.</t>
  </si>
  <si>
    <t>1.3. Deudores Comerciales – Evolución y causas
Favor explicar las causas del incremento observado en Deudores Comerciales durante 2025, indicando:
Participación de fondos de gratuidad y oportunidad de pago (plazos y atrasos, si los hubiere).
Otros componentes relevantes (aranceles, convenios, prestaciones, etc.).
Políticas de crédito y cobranza aplicables, con énfasis en cambios ocurridos en 2025.</t>
  </si>
  <si>
    <t xml:space="preserve">De acuerdo a la informacion del prebalance y no al definitivo auditado, se observa un incremento de los deudores comerciales y otras cuentas por cobrar corrientes al cierre del ejercicio 2025 cuya explicación responde a situacion específica, de carácter transitorio y que no genera  un deterioro en la calidad de la cartera ni en la capacidad de recuperación de los saldos.
En primer lugar M$7.500.000 del incremento corresponde a una cuenta por cobrar asociada a la mitad del crédito de reestructuración, la cual, al cierre del ejercicio, se encontraba pendiente de depósito, situación que la fecha se encuentra totalmente tramitado y usado en el destino definido para ello.
En segundo término, se registra un saldo de M$2.956.009 por deudores de gratuidad, correspondiente a recursos que el Estado no había transferido a diciembre de 2025, y que forman parte del flujo normal de financiamiento del año, estos recursos ya fueron abonados en el mes de enero.
Adicionalmente, el aumento considera:
- M$1.877.244 asociados a cuentas por cobrar de fondos de proyectos estatales, que se considera sean transiferdos durante el año calendario siguiente.
- M$114.166 por becas estatales adeudadas, también pendientes de pago al cierre del ejercicio y ya abonadas en el mes de enero 2026.
</t>
  </si>
  <si>
    <t>1.4. Incobrabilidad y provisiones
Agradeceremos remitir un reporte de incobrabilidad “estilo nota de estados auditados”, que incluya:
Movimiento de provisiones del ejercicio 2025 (saldo inicial, constituciones, liberaciones, castigos, saldo final).
Aging de cartera (vencida vs. no vencida) con tramos de antigüedad.
Políticas de provisión y criterios de deterioro aplicados.</t>
  </si>
  <si>
    <t>En relación con las políticas de deterioro aplicadas a la principal cartera de la Universidad, correspondiente a aranceles de pregrado, se informa que la institución mantiene un enfoque conservador en la estimación de provisiones.
En este sentido, la cartera con una antigüedad superior a 3 años se encuentra provisionada en un 100%, mientras que aquella con más de 1 año de vencimiento mantiene una provisión del 90%. Por su parte, la cartera del ejercicio y la de carácter futuro contempla una provisión del 2,5%, porcentaje que refleja el nivel de morosidad al cierre de cada periodo.
Cabe señalar que, si bien la morosidad efectiva de la cartera anual alcanza aproximadamente un 0,3%, esta es mayoritariamente recuperada durante el ejercicio siguiente, manteniéndose igualmente el criterio prudencial antes descrito.
Respecto de las demás consultas, estas se encuentran respondidas en el Anexo 4, sobre la base de información preliminar y no auditada.</t>
  </si>
  <si>
    <t>2) Estado de Resultados 2025 – Detalle de ingresos.
Solicitamos el detalle de ingresos 2025 por las siguientes categorías, indicando monto, % de participación, variación vs. 2025 y consideraciones relevantes (criterios de reconocimiento, estacionalidad):
Matrículas
Arancel Pregrado – Gratuidad
Arancel Pregrado (pagado por estudiantes/terceros)
Arancel Postgrado
Aportes Fiscales (identificar líneas)
Fondos Concursables (programas/organismos)
Prestación de Servicios
Otros Ingresos
Becas y Descuentos (mostrar como menor ingreso y/o gasto, según política)</t>
  </si>
  <si>
    <t>Respuesta Anexo 5, Informacion de acuerdo a información preliminar y no auditada.</t>
  </si>
  <si>
    <t>3) Financiamiento Estudiantil Se solicita indicar como se compone el financiamiento estudiantil actualmente , detallando porcentajes de la matrícula total , resaltando cuanto corresponde  por gratuidad, otros financiamientos estatales, financiamiento privado entre otros.
Favor informar porcentajes y número de estudiantes por categoría y comentar oportunidad de pago asociada a cada fuente.</t>
  </si>
  <si>
    <t>Respuesta en anexo 6 / anexo 10. Los alumnos . Aproximadamente el 70% de los alumnos tiene  financiamiento de gratuidad.  Un 20 % tiene distintos financiamiento , incluso complenentos entre becas, Fondo  credito,  Cae  y pagos de familia para financiamiento  de aranceles , aproximadamente un 10% ni tiene ningu n tipo de financiamiento, cancela el 100% del arancel</t>
  </si>
  <si>
    <t>4) Admisión 2026 – Proyecciones  de matrícula 2026. Agradeceremos remitir la proyección de matrícula 2026 por nivel (pregrado y postgrado), indicando:
Alumnos nuevos y antiguos matriculados proyectados.
Supuestos de retención, deserción y crecimiento por facultad/área.
Impacto esperado en ingresos por aranceles y matrículas (marco de supuestos).</t>
  </si>
  <si>
    <t>Anexo 10</t>
  </si>
  <si>
    <t>5) Líneas de crédito y cupos con el sistema financiero (Montos aprobados y utilizados)
Solicitamos el detalle de líneas de crédito y cupos vigentes con bancos e instituciones financieras, indicando por cada entidad: tipo de línea, cupo aprobado, saldo utilizado/ disponible, tasa/ spread, garantías y fecha de vencimiento. Favor adjuntar certificados de cupo o cartas bancarias que respalden la información.</t>
  </si>
  <si>
    <t>Lineas de credito con Banco Santander  y Banco estado tenian fecha de vencimiento el 10 de Marzo de 2026. Esta fueron renovadas y se encuentra en tramitacíon  por un nuevo periodo. Están en etapa de visacion administrativa por contraloria</t>
  </si>
  <si>
    <t>6) Se solicita el Plan de Inversiones 2026 en adelante (3 y/o 5 años), detallando por proyecto: monto estimado, etapa, hitos y cronograma, fuente de financiamiento (recursos propios, deuda, subvenciones, otros) y impacto esperado en la operación (capacidad, ingresos, eficiencia). Indicar además prioridades y criterios de eventual reprogramación.</t>
  </si>
  <si>
    <t>El principal proyecto de inversion  Edificio Costa para Infraestructura activiudades académica,  proyecto se constituye de la adquisición del bien y habilitación.  Financiamiento mediante leasing con institución financiera. Otras inversiones corresponde a maqiuinas y eequipos que son financiados con recursos jkternos y aportes de proyectos . En anexo 11 se encuentra Kapex con la información</t>
  </si>
  <si>
    <t>Proyecciones para los últimos 5 años al menos</t>
  </si>
  <si>
    <t>Anexo 12</t>
  </si>
  <si>
    <t>Favor si nos ayudan con el certificado de deuda fiscal de la tesoreria con vigencia inferior a 30 días</t>
  </si>
  <si>
    <t>El certificado se encuentra disponible en la página web del  proceso, en el apartado de "Preguntas y Respuestas"</t>
  </si>
  <si>
    <t>Ya fueron emitidos los  EEFF de la Universidad de Valparaíso a dic-25 auditados (o borrador con notas)?</t>
  </si>
  <si>
    <t>Los estados Financieros aun se encuentran en proceso de auditoria que tiene como plazo maximo el 31/05/2026, el prebalance, no auditado (ESF Y ER ) va en anexo 7</t>
  </si>
  <si>
    <t xml:space="preserve">Enviar proyección de al menos 5 años de estado de resultados y flujo de caja (N° alumnos, ventas, ebitda, resultado líquido, capex totales, stock deuda y nivel de caja esperado).
</t>
  </si>
  <si>
    <t>Anexo 8</t>
  </si>
  <si>
    <t>Para los capex proyectados, indicar cuáles son las expansiones más relevantes, cómo se financiarán (deuda bancaria, flujos operación u otros), cuándo se ejecutarán las obras/adquisiciones y el impacto futuro en resultados</t>
  </si>
  <si>
    <t>Anexo 9</t>
  </si>
  <si>
    <t>¿Ya se llevaron a cabo las elecciones del consejo universitario? ¿Quiénes son los integrantes actuales?</t>
  </si>
  <si>
    <t>Para información sobre el consejo universitario visite la página web https://estatuto.uv.cl/</t>
  </si>
  <si>
    <t>¿Ya se renovaron las líneas de capital de trabajo con Santander y Estado? ¿Hasta qué fecha? ¿Por qué montos?</t>
  </si>
  <si>
    <t>La licitación de lineas de crédito proveniente de la licitación pública ID 5212-21-LR21 se encuentra renovada en las mismas condiciones que el contrato original suscrito y por el mismo periodo.</t>
  </si>
  <si>
    <t>N° de alumnos de pregado, postgrado y gratuidad 2025 y 2026</t>
  </si>
  <si>
    <t xml:space="preserve">Prebalance 2025 con notas
</t>
  </si>
  <si>
    <t>Proyección 2026 y 2027 (con detalle de ingresos y gastos) y supuestos detallados</t>
  </si>
  <si>
    <t>anexo 12</t>
  </si>
  <si>
    <t>En base a la última proyección de ingresos entregada al banco, a qué corresponden los “Otros Ingresos” por MM$ 20.000, favor aperturar</t>
  </si>
  <si>
    <t>corresponde a aportes de recursos proyecto para fina nciamiento de gastos de ejecucion de ellos mismos</t>
  </si>
  <si>
    <t>¿En qué estado está la licitación llevada a cabo en 2025 por MM$ 15.000?</t>
  </si>
  <si>
    <t>La licitación se encuentra totalmente tramitada y cumplidos con todos los trámites legales correspondientes al proceso de contratación, cuyos antecedentes están disponibles en la página web del proceso respectivo. Para mayor información, visitar el banner exclusivo del procedimiento disponible en la página web de la Universidad www.uv.cl</t>
  </si>
  <si>
    <t xml:space="preserve">¿En qué fueron utilizado los recursos de esa licitación?
</t>
  </si>
  <si>
    <t>Para el cumplimiento de los objetivos en que se sustentó la licitación, esto es, refinanciamiento de pasivos de corto plazo.</t>
  </si>
  <si>
    <t>¿A qué plazo finalmente quedó, monto cuota, desde cuándo comienza a pagar?</t>
  </si>
  <si>
    <t>Para información sobre los procesos de empréstito, remitirse a las bases de licitación disponibles en el banner exclusivo del procedimiento de financiamiento que desee consultar, disponible en la página web de la Universidad www.uv.cl</t>
  </si>
  <si>
    <t>¿Por qué no se incluyó el actual financiamiento solicitado en la licitación realizada el año pasado?</t>
  </si>
  <si>
    <t>La operación tuvo como objetivo principal la reestructuración de pasivos de la Universidad, proceso que se inició durante el año 2023, donde en una primera evaluación no se llevó a cabo por el alto costo de endeudamiento de la epoca. El año 2024 se retomo la contratación , no efectuandose por no poder llevar a cabo el proceso en el periodo presupuestario 2024 por demoras en las autorizaciones de los organismos contralores.  El años 2025 se actualizaron las distintas autorizaciones llevandose a cabo el proceso y concretandose con la firma del contrato de crédito en octubre de 2025</t>
  </si>
  <si>
    <t>¿Por qué es necesaria solicitar este crédito en vez de utilizar las líneas de crédito disponibles, teniendo en cuenta que es el destino del crédito es para capital de trabajo?</t>
  </si>
  <si>
    <t>Las líneas de crédito esta generadas para tener cobertura ante la variabilidad en la disponibilidad de los recursos en el año, por la operación de la Universidad en las transferencias del Estado y recaudación  pago servicios</t>
  </si>
  <si>
    <t>Si el destino de los recursos es para capital de trabajo, por qué requieren 6 meses de gracia y un plazo de pago entre 10 hasta 20 años?</t>
  </si>
  <si>
    <t>La operación tiene en su definición 6 meses de gracias para tener toda la gestión administrativa aprobada , lo que incluye  las autorización de contraloría y las respectivas hipotecas . El plazo definido de hasta 20 años es el que permite la ley de presupuesto del año 2025 para endeudamiento de Universidades Estatales</t>
  </si>
  <si>
    <t>¿Qué van a financiar con estos recursos específicamente?</t>
  </si>
  <si>
    <t>El objeto de la contratación es obtener capital de trabajo, en virtud de los dispuesto en las bases de licitación, aprobadas mediante Decreto N°42/2025 y tomada de razón por la Contraloría Regional de Valparaíso el 8 de enero de 2026</t>
  </si>
  <si>
    <t>Tramo de mora de los proveedores adeudados. Indicando montos</t>
  </si>
  <si>
    <t>Si existe un retraso en el pago de proveedores indicar ¿Por qué se generó este retraso? ¿con qué será cubierto y por qué? </t>
  </si>
  <si>
    <t xml:space="preserve">El retraso se explica principalmente por la alta concentración de aportes estatales hacia el cierre del ejercicio, particularmente aquellos asociados a gratuidad por un monto aproximado de MM$6.200 y a becas por MM$115. Adicionalmente, parte de estos recursos (aproximadamente MM$3.100 ) fueron percibidos en el año 2026, generando un desfase temporal en la disponibilidad de caja.
Por otra parte, el crédito destinado a la reestructuración de pasivos, el cual contemplaba también fortalecer el capital de trabajo mediante líneas de financiamiento, fue desembolsado recién a fines de 2025 y durante marzo de 2026. Esta situación implicó que la Universidad no dispusiera oportunamente de los recursos necesarios durante el ejercicio 2025, lo que incidió en un aumento de la deuda con proveedores al cierre de dicho periodo. esta planificado de acuerdo a los flujos esperados al cierre del mes de marzo tener la deuda 2025 pagada </t>
  </si>
  <si>
    <t>Dar detalle de los bienes que proponen como garantía, indicado: dirección, rol, uso actual del bien, m2 terreno, m2 construcción, si se encuentra con gravámenes y a favor de quién. Enviar tasaciones, de contar con ellas.</t>
  </si>
  <si>
    <t>Los bienes inmuebles estás consignados en las respectivas bases de licitación del proceso, aprobadas mediante Decreto N°42/2025 y tomada de razón por la Contraloría Regional de Valparaíso el 8 de enero de 2026</t>
  </si>
  <si>
    <t>Adjuntar detalle de líneas aprobadas (renovadas) por la banca con sus respectivos montos, condiciones, bancos y plazos.</t>
  </si>
  <si>
    <t>Líneas de crédito con Banco Santander  y Banco estado tenían fecha de vencimiento el 10 de Marzo de 2026. Esta fueron renovadas y se encuentra en tramitación  por un nuevo periodo. Están en etapa de visacion administrativa por contraloría</t>
  </si>
  <si>
    <t>Adjuntar nuevo cuadro de deudas actualizada a la fecha.</t>
  </si>
  <si>
    <t>anexo 8</t>
  </si>
  <si>
    <t>Según registro de dicom al día de hoy 16-03-26, la Universidad tiene un total de 106 documentos impagos por un total de casi MM$ 190. Por qué se han registrado estas moras?Existe alguna fecha de regularización?. La explicación detallada cobra especial relevancia, ya que en los últimos 12 meses se han cuatriplicado los documentos impagos, así como también en su monto total (entre 6 y 12 meses, registraba 27 documentos impagos por total MM$ 50 app.).</t>
  </si>
  <si>
    <t>anexo 9</t>
  </si>
  <si>
    <t>Respecto del financiamiento para la compra del Edificio Costa por MUF 317, se continuará con su evaluación o la Universidad desistió de la compra?, qué nuevos financiamientos (inversiones) proyectan para este año y/o el próximo?.</t>
  </si>
  <si>
    <t xml:space="preserve">El proyecto de costa está vigente , está en revisiones administrativas y finiquitar así la contratación de la operación de infraestructura </t>
  </si>
  <si>
    <t>Considerando la licitación realizada el año pasado, la renovación de las líneas de capital de trabajo sin disminuir sus montos y ahora, esta presente solicitud, ¿cuál es la situación financiera de la Universidad? Por qué requieren más deuda?</t>
  </si>
  <si>
    <t>El requerimiento es para tener la total normalización de las cuentas por pagar, ya que inicialmente solo se consideró la reestructuración de la deuda financiera de la universidad, el nuevo requerimiento se enfoca en capital de trabajo para amortizar gastos de operación.  Además se tiene proyecciones de aumento de ingresos por la entrada en vigencia de los aranceles regulados permanentes y ajustes de gastos, para en adelante tener la vialidad financiera de la operación</t>
  </si>
  <si>
    <t>Con el aumento de los ingresos por el ajuste en el arancel de referencia, por qué no es suficiente para cubrir lo adeudado a proveedores?</t>
  </si>
  <si>
    <t>Si bien el ajuste en el arancel regulado ha generado un incremento en los ingresos asociados a gratuidad, dicho aumento no resulta suficiente para cubrir las obligaciones con proveedores, que corresponden a saldos de deudas que año a año se arrastran en la operacion producto de la etapa inicial de la Gratuidad que afecto en MM$ 10.000  acumulados en los flujos de la Universidad, mas al efecto de matricula en el periodo de pandemia , cuyo efecto se manifiesta en mas de un periodo por la permanenceia de los alumnos en la institución.  Por lo indicado anteriormente los flujos de gratuidad que han de aumentar se orientan a la operación del periodo tomando la decisión de un financiamiento para amortizar el saldo recurrente de proveedores que no alcance a cubriri la operación.
Otro punto a mencionar es , los mayores ingresos se perciben de manera gradual durante el ejercicio y, adicionalmente, presentan una alta concentración hacia el cierre del año, lo que limita su disponibilidad efectiva como fuente de liquidez para atender obligaciones corrientes en forma oportuna.
Adicionalmente, cabe considerar que estos recursos tienen un carácter operativo y están destinados al financiamiento del funcionamiento regular de la institución, por lo que su utilización para la regularización de pasivos acumulados podría afectar la continuidad y calidad de los servicios.
En este contexto, la contratación de un crédito de reestructuración de pasivos permite ordenar los flujos de caja, regularizar las obligaciones con proveedores y fortalecer el capital de trabajo, sin comprometer la operación normal de la Universidad, asegurando así una gestión financiera más sostenible en el tiempo.</t>
  </si>
  <si>
    <t>A cuánto asciende el déficit de la Universidad al cierre del 2025 y qué medidas han tomado para ir disminuyéndolo, además de las reestructuración de deuda? Qué ajustes en gastos han realizado?</t>
  </si>
  <si>
    <t>La etapa inicial de Gratuidad desde el año 2016  generó un deficit  propio de la ley que es el articulo 108 y diferencias de arancel  aproximadamente de 10 mil millones acumuladas al año 2025, que universidad tuvo que solventar con su propia generación de recursos  y endeudamiento de corto como lineas de credito, sumandoe a esto el periodo de pandemia donde se observo un baja en la matricula. desde el año 2026 y 2026, ha comenzado a i mplementar los aranceles de Gratuidad permanente que involucran mayores ingresos a al Universidad en un 6% además de efectuar ajuste de gastos para en adelantar solventar la posición financiera junto a la restructiración de pasivos.</t>
  </si>
  <si>
    <t>Requerirán en el futuro más deuda financiera? Por qué monto y para qué?</t>
  </si>
  <si>
    <t>No, deuda estructurada</t>
  </si>
  <si>
    <t>¿cuánto puede demorar la total tramitación del respectivo acto administrativo del crédito? ¿eso incluye la hipoteca de los bienes que queden en garantía?</t>
  </si>
  <si>
    <t>Los plazos están consignados en las bases de lictacion, y se debe contemplar aquellas disposiciones que rigen los actos afectos a toma de razón.</t>
  </si>
  <si>
    <t>Una vez cursado el crédito pueden quedar los recursos en un DAP o en vale vista con instrucción notarial hasta que esté perfeccionada la hipoteca a favor del banco?</t>
  </si>
  <si>
    <t>Cursada la Operación , los recursos deben quedan en una cuenta del Banco, mientras se efectúa las autorizaciones administrativas de la contraloría y refrendación de contrato y pagare</t>
  </si>
  <si>
    <t>Hay un periodo de black out?</t>
  </si>
  <si>
    <t>Una vez iniciadao el proceso de licitación , entendiendo que  la consulta se refiere a factibilidad de tener consultas posteriores el periodo definido . no es factible</t>
  </si>
  <si>
    <t>Hay una exigencia mínima de cobertura garantía/deuda?</t>
  </si>
  <si>
    <t>Revisar bases de licitación, numeral 10 letra k sobre procedimiento de determinación del o los bienes inmuebles sobre los que se constituirá hipoteca, en donde se señala, que la institución bancaria no podrá solicitar una cobertura de garantía que supere el 30% del valor del crédito.</t>
  </si>
  <si>
    <t>Las garantías serán de carácter general o específica?</t>
  </si>
  <si>
    <t>Remitirse a las bases de licitación, numeral 9 letra j y, anexos 2.</t>
  </si>
  <si>
    <t>1. Régimen jurídico aplicable al proceso
1.1. Confirmar que el procedimiento licitatorio no se rige por la Ley Nº19.886 ni por su reglamento, atendida la naturaleza financiera del negocio y la normativa especial aplicable al endeudamiento de universidades estatales.</t>
  </si>
  <si>
    <t>Efectivamente no aplica la ley 19.886  asi como tampoco su reglamento, de acuerdo a lo dispuesto en considerando 2 del Decreto N°42 tomado de razón por la Contraloría Regional de Valparaíso el 8 de enero de 2026, que contiene las bases de licitación del proceso. Con todo, en los "VISTOS"  del acto administrativo que aprueba las bases de licitación se detalla la normativa que regula la presente contratación.</t>
  </si>
  <si>
    <t>1.2. Indicar si existe algún mecanismo formal de impugnación o revisión propio del proceso, considerando que no se participa a través de Mercado Público ni del sistema de compras públicas.</t>
  </si>
  <si>
    <t>Favor remitirse a bases de licitación, numeral 9.</t>
  </si>
  <si>
    <t>2. Garantías – Hipoteca
Agradeceremos aclarar:
2.1. El procedimiento mediante el cual se determinará el o los inmuebles que se constituirán en garantía hipotecaria, indicando si se encuentran previamente definidos o serán determinados con posterioridad a la adjudicación.</t>
  </si>
  <si>
    <t>Revisar bases de licitación, numeral 10 letra k sobre procedimiento de determinación del o los bienes inmuebles sobre los que se constituirá hipoteca.</t>
  </si>
  <si>
    <t>2.2. Confirmar que los inmuebles ofrecidos en garantía contarán con títulos vigentes, ajustados a derecho, libres de gravámenes, prohibiciones, litigios o restricciones que afecten su libre disposición o eventual ejecución.</t>
  </si>
  <si>
    <t>Efectivamente. La Universidad se reserva el derecho de asignar una o más propiedades como garantías del listado de inmuebles disponibles a hipotecar, conforme al  numeral 10 letra k sobre procedimiento de determinación del o los bienes inmuebles sobre los que se constituirá hipoteca.</t>
  </si>
  <si>
    <t>2.3. Precisar si la constitución válida de la garantía hipotecaria es condición previa y necesaria para el desembolso del crédito adjudicado.</t>
  </si>
  <si>
    <t>Revisar bases de licitación, numeral 10, letra e) sobre plazos y condiciones del crédito.</t>
  </si>
  <si>
    <t xml:space="preserve">3. Modificaciones del contrato
3.1. Se solicita confirmar que las eventuales modificaciones del contrato, conforme a lo señalado en las bases, no podrán alterar condiciones esenciales tales como:
monto del financiamiento,
plazo del crédito,
condiciones financieras,
régimen de garantías,
obligaciones principales de las partes.
Esto en resguardo del principio de estricta sujeción a las bases e igualdad entre oferentes.
</t>
  </si>
  <si>
    <t>Revisar bases de licitación, numeral 10, letra d) sobre modificación del contrato.</t>
  </si>
  <si>
    <t>4. Refrendación o control de legalidad del contrato
Agradeceremos aclarar:
4.1. Si el contrato que se celebre estará sujeto al control de legalidad o refrendación por parte de la Contraloría General de la República.</t>
  </si>
  <si>
    <t>El contrato de crédito y contrato de hipoteca están sujetos a control de legalidad de Contraloría General de la República y posterior refrendación del mismo órgano de control.</t>
  </si>
  <si>
    <t>4.2. Si ello implica que los plazos contractuales comienzan a computarse sólo una vez totalmente tramitado el acto administrativo que aprueba el contrato</t>
  </si>
  <si>
    <t>Revisar las bases de licitación en numeral 10 letra c) respecto de la vigencia del contrato.</t>
  </si>
  <si>
    <t>4.3. En caso de no estar sujeto a dicho control, indicar cuál será el acto administrativo que perfecciona la contratación y habilita su ejecución.</t>
  </si>
  <si>
    <t>5. Plazos y condiciones para el desembolso del crédito
5.1. Precisar si el desembolso del crédito se realizará únicamente una vez constituidas válidamente las garantías hipotecarias correspondientes y cumplidas las demás condiciones precedentes establecidas en el contrato.</t>
  </si>
  <si>
    <t>Revisar las bases de licitación en numeral 10 letra e) plazos y condiciones de entrega</t>
  </si>
  <si>
    <t>6. Término anticipado del contrato
Solicitamos aclarar:
6.1. Las causales específicas de término anticipado del contrato.</t>
  </si>
  <si>
    <t>Revisar las bases de licitación en numeral 10 letra g) sobre término anticipado</t>
  </si>
  <si>
    <t>6.2. Los efectos del término anticipado respecto del crédito ya desembolsado, especialmente en relación con:
exigibilidad de la obligación de pago,
continuidad y vigencia de las garantías constituidas,
mecanismos de restitución o vencimiento anticipado de la deuda.</t>
  </si>
  <si>
    <t>7. Procedimiento de determinación del inmueble a hipotecar
7.1. Aclarar los criterios mediante los cuales se seleccionará el inmueble a hipotecar (valor comercial, cobertura, idoneidad jurídica, entre otros).</t>
  </si>
  <si>
    <t>La Universidad se reserva el derecho de asignar una o más propiedades como garantías del listado de inmuebles disponibles a hipotecar, conforme al  numeral 10 letra k sobre procedimiento de determinación del o los bienes inmuebles sobre los que se constituirá hipoteca.</t>
  </si>
  <si>
    <t>7.2. Especificar la metodología o fecha de valorización que se utilizará.</t>
  </si>
  <si>
    <t>7.3. Indicar qué antecedentes jurídicos, técnicos o tasaciones serán proporcionados a la institución financiera adjudicataria.</t>
  </si>
  <si>
    <t>La Universidad remitirá toda la información atingente necesaria requerida por el adjudicatario  para asegurar una correcta tasación por parte del banco y verificación del cumplimiento de la cobertura de la garantía presentada por el adjudicatario.</t>
  </si>
  <si>
    <t>7.4. Confirmar que los inmuebles son jurídicamente hipotecables y no se encuentran sujetos a restricciones legales que impidan su gravamen o eventual ejecución.</t>
  </si>
  <si>
    <t>7.5. Precisar la fecha en que se entregarán al adjudicatario los antecedentes legales requeridos para el estudio de títulos, conforme a la práctica bancaria.</t>
  </si>
  <si>
    <t>Acorde a las etapas y plazos informados en bases de licitación, la remisión de antecedentes se realizará una vez cumplida la etapa de adjudicación.</t>
  </si>
  <si>
    <t>8. Autorizaciones institucionales
8.1. Confirmar que la contratación del empréstito cuenta con todas las autorizaciones institucionales requeridas, incluidas aquellas otorgadas por los órganos colegiados de la Universidad.</t>
  </si>
  <si>
    <t>Las bases de licitación contenidad en Decreto N°42 del  2025 dan cuenta de todas las obligaciones y autorizaciones respectivas conforme a la toma de razón del documento por parte de la Contraloría Regional de Valparaíso con fecha 8 de enero de 2026</t>
  </si>
  <si>
    <t>8.2. Señalar el acto administrativo o acuerdo institucional que autoriza la contratación, indicando el órgano que lo emitió y la fecha correspondiente.</t>
  </si>
  <si>
    <t>Decreto N°42 de 2025 tomado de razón por Contraloría Regional de Valparaíso el 8 de enero de 2026.</t>
  </si>
  <si>
    <t>9. Naturaleza y exigibilidad de la obligación de pago
9.1. Solicitar confirmación de que las obligaciones de pago derivadas del contrato de crédito constituirán obligaciones financieras válidas y plenamente exigibles por la Universidad.</t>
  </si>
  <si>
    <t>Como toda obligación financiera , Las cuotas del crédito tiene la exigibilidad de pago</t>
  </si>
  <si>
    <t>9.2. Indicar expresamente que el pago de tales obligaciones no estará sujeto a disponibilidad presupuestaria anual ni a autorizaciones posteriores, atendido el marco legal aplicable al endeudamiento de universidades estatales.</t>
  </si>
  <si>
    <t>Para la generación de la operación de credito , tiene como requisito ser contemplada sus obligaciones de pago dentro el presupuesto Universitario vigente para  cada año</t>
  </si>
  <si>
    <t>Universidad de Valparaíso</t>
  </si>
  <si>
    <t>CUADRO ENDEUDAMIENTO</t>
  </si>
  <si>
    <t>al 18 de Marzo 2026</t>
  </si>
  <si>
    <t>Entidad Bancaria</t>
  </si>
  <si>
    <t>Fecha</t>
  </si>
  <si>
    <t>Monto</t>
  </si>
  <si>
    <t>Cuotas</t>
  </si>
  <si>
    <t>N° cuotas Canceladas</t>
  </si>
  <si>
    <t>Saldo Capital</t>
  </si>
  <si>
    <t xml:space="preserve">Tasa </t>
  </si>
  <si>
    <t>Concepto</t>
  </si>
  <si>
    <t>Otorgamiento</t>
  </si>
  <si>
    <t>Término</t>
  </si>
  <si>
    <t>UF</t>
  </si>
  <si>
    <t>Banco Chile</t>
  </si>
  <si>
    <t>Op.1</t>
  </si>
  <si>
    <t>4.540% Anual</t>
  </si>
  <si>
    <t>Proyecto CIAE Universidad de Valparaiso</t>
  </si>
  <si>
    <t>Op.2</t>
  </si>
  <si>
    <t>Adquisicion Edificio Alcalde Prieto.</t>
  </si>
  <si>
    <t>Santander</t>
  </si>
  <si>
    <t>4,20% Anual</t>
  </si>
  <si>
    <t>Refinanciamiento Pasivos Financieros</t>
  </si>
  <si>
    <t>5,9% Anual</t>
  </si>
  <si>
    <t>Credito  Desvinculacion funcionarios</t>
  </si>
  <si>
    <t>Op.3</t>
  </si>
  <si>
    <t>5,8% Anual</t>
  </si>
  <si>
    <t xml:space="preserve">Restructuracion Pasivos </t>
  </si>
  <si>
    <t>Banco Estado</t>
  </si>
  <si>
    <t>2,86 % Anual</t>
  </si>
  <si>
    <t>Proyecto Neuro Ciencia</t>
  </si>
  <si>
    <t>0,68% Anual</t>
  </si>
  <si>
    <t>Ley de Desvinculacion</t>
  </si>
  <si>
    <t>Op.4</t>
  </si>
  <si>
    <t>5,57% Anual</t>
  </si>
  <si>
    <t>Linea de Credito</t>
  </si>
  <si>
    <t>Monto Autorizado M$</t>
  </si>
  <si>
    <t>Monto Utilizado</t>
  </si>
  <si>
    <t>Tasa</t>
  </si>
  <si>
    <t>Banco Santander</t>
  </si>
  <si>
    <t>TIC +1%</t>
  </si>
  <si>
    <t>Tab + 1,85%</t>
  </si>
  <si>
    <t>Total Linea de crèdito</t>
  </si>
  <si>
    <t>Notas. Las lineas de credito se encuentran en proceso administrativo para su renovacion</t>
  </si>
  <si>
    <t>FINANCIAMIENTO LEASING</t>
  </si>
  <si>
    <t>Condiciones</t>
  </si>
  <si>
    <t>Saldo Capital UF</t>
  </si>
  <si>
    <t>Tanner</t>
  </si>
  <si>
    <t>Leasing1</t>
  </si>
  <si>
    <t>Edificio Facultad de Ingenieria</t>
  </si>
  <si>
    <t>Leasing 2</t>
  </si>
  <si>
    <t>Leasing 1</t>
  </si>
  <si>
    <t>Facultad Medicina</t>
  </si>
  <si>
    <t>41847,4 UF</t>
  </si>
  <si>
    <t>Universidad de Valparaiso</t>
  </si>
  <si>
    <t>Estructura deuda Financiera</t>
  </si>
  <si>
    <t>Creditos</t>
  </si>
  <si>
    <t>Montos en UF</t>
  </si>
  <si>
    <t>Corto Plazo</t>
  </si>
  <si>
    <t>Largo Plazo</t>
  </si>
  <si>
    <t>Bsantander</t>
  </si>
  <si>
    <t>BEstado</t>
  </si>
  <si>
    <t>Leasing</t>
  </si>
  <si>
    <t>BEstado 1</t>
  </si>
  <si>
    <t>BEstado 2</t>
  </si>
  <si>
    <t>Total Creditos</t>
  </si>
  <si>
    <t>Total leasing</t>
  </si>
  <si>
    <t>Total Financiamiiento</t>
  </si>
  <si>
    <t xml:space="preserve">ESTRUCTURA ENDEUDAMIENTO </t>
  </si>
  <si>
    <t>Miles de Pesos</t>
  </si>
  <si>
    <t>Creditos Corto Plazo</t>
  </si>
  <si>
    <t>Creditos Largo Plazo</t>
  </si>
  <si>
    <t>Op1</t>
  </si>
  <si>
    <t>Op2</t>
  </si>
  <si>
    <t>Leasing Corto Plazo</t>
  </si>
  <si>
    <t>Leasing Largo Plazo</t>
  </si>
  <si>
    <t>Bestado</t>
  </si>
  <si>
    <t>Lineas de Credito</t>
  </si>
  <si>
    <t>Total</t>
  </si>
  <si>
    <t>Lineas de Factoring</t>
  </si>
  <si>
    <t>BSantander</t>
  </si>
  <si>
    <t>Detalle de Deudores Comerciales y Otras Cuentas por Cobrar</t>
  </si>
  <si>
    <t>Corriente M$</t>
  </si>
  <si>
    <t>No Corriente M$</t>
  </si>
  <si>
    <t xml:space="preserve">Deudores por aranceles </t>
  </si>
  <si>
    <t xml:space="preserve">                              -</t>
  </si>
  <si>
    <t>Deterioro incobrabilidad aranceles</t>
  </si>
  <si>
    <t>Total deudores por aranceles</t>
  </si>
  <si>
    <t>Deudores por matrícula</t>
  </si>
  <si>
    <t xml:space="preserve">                               -</t>
  </si>
  <si>
    <t>Deterioro incobrabilidad matrícula</t>
  </si>
  <si>
    <t>Total deudores por matrículas</t>
  </si>
  <si>
    <t>Deudores por becas estatales</t>
  </si>
  <si>
    <t>Total deudores becas estatales</t>
  </si>
  <si>
    <t>Deudores por gratuidad</t>
  </si>
  <si>
    <t>Total Deudores por gratuidad</t>
  </si>
  <si>
    <t>Deudores por otros aportes estatales</t>
  </si>
  <si>
    <t>Total deudores por otros aportes estatales</t>
  </si>
  <si>
    <t>Deudores por proyectos estatales</t>
  </si>
  <si>
    <t>Total deudores por proyectos estatales</t>
  </si>
  <si>
    <t>Documentos por cobrar</t>
  </si>
  <si>
    <t>Deterioro incobrabilidad documentos por cobrar</t>
  </si>
  <si>
    <t>Total documentos por cobrar</t>
  </si>
  <si>
    <t>Otros deudores</t>
  </si>
  <si>
    <t>Deterioro incobrabilidad otros deudores</t>
  </si>
  <si>
    <t> </t>
  </si>
  <si>
    <t>Total otros deudores</t>
  </si>
  <si>
    <t>Total Deudores Comerciales y Otras Cuentas por Cobrar</t>
  </si>
  <si>
    <t>Evolución de provisión de deudores incobrables, corrientes</t>
  </si>
  <si>
    <t>M$</t>
  </si>
  <si>
    <t xml:space="preserve">Saldo Inicial </t>
  </si>
  <si>
    <t>Ajustes</t>
  </si>
  <si>
    <t>(Aumento) disminución de provisión</t>
  </si>
  <si>
    <t xml:space="preserve">Castigos </t>
  </si>
  <si>
    <t xml:space="preserve">Saldo Final </t>
  </si>
  <si>
    <t>Ingresos de Actividades Ordinarias</t>
  </si>
  <si>
    <t xml:space="preserve">Variaciones </t>
  </si>
  <si>
    <t>Matrículas</t>
  </si>
  <si>
    <t>Aranceles de pregrado(*)</t>
  </si>
  <si>
    <t>Aranceles de pregrado con gratuidad</t>
  </si>
  <si>
    <t>Aranceles de postgrado(*)</t>
  </si>
  <si>
    <t>Asesorías e investigaciones</t>
  </si>
  <si>
    <t xml:space="preserve">                                   -</t>
  </si>
  <si>
    <t xml:space="preserve">                                -</t>
  </si>
  <si>
    <t>Otros aportes fiscales</t>
  </si>
  <si>
    <t>Fondos concursables (subvenciones gubernamentales)</t>
  </si>
  <si>
    <t>Prestaciones de servicio</t>
  </si>
  <si>
    <t>Otros ingresos</t>
  </si>
  <si>
    <t>Menos: becas internas</t>
  </si>
  <si>
    <t>Menos: descuentos y otros Art. 108.</t>
  </si>
  <si>
    <t>Menos: diferencia de aranceles por gratuidad</t>
  </si>
  <si>
    <t>Total Ingresos de Actividades Ordinarias</t>
  </si>
  <si>
    <t>Ingreso Aranceles Pre Grado</t>
  </si>
  <si>
    <t>Año 2025</t>
  </si>
  <si>
    <t>Miles de pesos</t>
  </si>
  <si>
    <t>Porcion</t>
  </si>
  <si>
    <t>Gratuidad</t>
  </si>
  <si>
    <t>Becas Mineduc</t>
  </si>
  <si>
    <t>Fondo Credito Universitario</t>
  </si>
  <si>
    <t>Credito Con Aval del Estado</t>
  </si>
  <si>
    <t>Rebajas Internas</t>
  </si>
  <si>
    <t>Perdida Gratuidad</t>
  </si>
  <si>
    <t>Pago familia</t>
  </si>
  <si>
    <t>ACTIVOS</t>
  </si>
  <si>
    <t>Activos Corrientes</t>
  </si>
  <si>
    <t>Efectivo y equivalentes al efectivo</t>
  </si>
  <si>
    <t>Otros activos financieros corrientes</t>
  </si>
  <si>
    <t>Otros activos no financieros corrientes</t>
  </si>
  <si>
    <t xml:space="preserve">                     -</t>
  </si>
  <si>
    <t>Deudores comerciales y otras cuentas por cobrar corrientes</t>
  </si>
  <si>
    <t>Cuentas por cobrar a entidades relacionadas, corrientes</t>
  </si>
  <si>
    <t xml:space="preserve">Inventarios </t>
  </si>
  <si>
    <t>Activos biológicos corrientes</t>
  </si>
  <si>
    <t xml:space="preserve">Activos por impuestos corrientes, corrientes </t>
  </si>
  <si>
    <t>Activos no corrientes o grupos de activos para su disposición clasificados como mantenidos para la venta.</t>
  </si>
  <si>
    <t>Total Activos Corrientes</t>
  </si>
  <si>
    <t>Activos No Corrientes</t>
  </si>
  <si>
    <t>Otros activos financieros no corrientes</t>
  </si>
  <si>
    <t>Otros activos no financieros no corrientes</t>
  </si>
  <si>
    <t>Deudores comerciales y otras cuentas por cobrar no corrientes</t>
  </si>
  <si>
    <t>Cuentas por cobrar a entidades relacionadas no corrientes</t>
  </si>
  <si>
    <t>Inversiones contabilizadas utilizando el método de la participación</t>
  </si>
  <si>
    <t>Activos intangibles distintos de la plusvalía</t>
  </si>
  <si>
    <t>Plusvalía </t>
  </si>
  <si>
    <t>Propiedades, planta y equipo</t>
  </si>
  <si>
    <t>Activos biológicos no corrientes</t>
  </si>
  <si>
    <t>Propiedades de inversión</t>
  </si>
  <si>
    <t>Activos por derecho de uso</t>
  </si>
  <si>
    <t>Activos por impuestos corrientes, no corrientes</t>
  </si>
  <si>
    <t>Activos por impuestos diferidos</t>
  </si>
  <si>
    <t>Total Activos No Corrientes</t>
  </si>
  <si>
    <t>TOTAL ACTIVOS</t>
  </si>
  <si>
    <t>PASIVOS Y PATRIMONIO</t>
  </si>
  <si>
    <r>
      <t>Pasivos Corrientes</t>
    </r>
    <r>
      <rPr>
        <sz val="10"/>
        <color rgb="FF000000"/>
        <rFont val="Arial"/>
        <family val="2"/>
      </rPr>
      <t> </t>
    </r>
  </si>
  <si>
    <t>Otros pasivos financieros corrientes</t>
  </si>
  <si>
    <t>Pasivos por arrendamientos corrientes</t>
  </si>
  <si>
    <t>Cuentas por pagar comerciales y otras cuentas por pagar, corrientes</t>
  </si>
  <si>
    <t>Cuentas por pagar a entidades relacionadas, corrientes </t>
  </si>
  <si>
    <t>Otras provisiones corrientes</t>
  </si>
  <si>
    <t>Provisiones corrientes por beneficios a los empleados </t>
  </si>
  <si>
    <t>Pasivos por impuestos corrientes, corrientes </t>
  </si>
  <si>
    <t xml:space="preserve">Otros pasivos no financieros, corrientes </t>
  </si>
  <si>
    <t xml:space="preserve">Pasivos incluidos en grupos de activos para su disposición, clasificados como mantenidos para la venta. </t>
  </si>
  <si>
    <t>Total Pasivos Corrientes </t>
  </si>
  <si>
    <r>
      <t>Pasivos No Corrientes</t>
    </r>
    <r>
      <rPr>
        <sz val="10"/>
        <color rgb="FF000000"/>
        <rFont val="Arial"/>
        <family val="2"/>
      </rPr>
      <t> </t>
    </r>
  </si>
  <si>
    <t>Otros pasivos financieros, no corrientes</t>
  </si>
  <si>
    <t>Pasivos por arrendamientos, no corrientes</t>
  </si>
  <si>
    <t>Cuentas por pagar comerciales y otras cuentas por pagar, no corrientes </t>
  </si>
  <si>
    <t>Cuentas por pagar a entidades relacionadas, no corrientes</t>
  </si>
  <si>
    <t>Otras provisiones, no corrientes</t>
  </si>
  <si>
    <t>Provisiones no corrientes por beneficios a los empleados</t>
  </si>
  <si>
    <t xml:space="preserve">Pasivos por impuestos diferidos  </t>
  </si>
  <si>
    <t>Otros pasivos no financieros no corrientes</t>
  </si>
  <si>
    <t>Total Pasivos No Corrientes</t>
  </si>
  <si>
    <t>TOTAL PASIVOS</t>
  </si>
  <si>
    <r>
      <t>Patrimonio</t>
    </r>
    <r>
      <rPr>
        <sz val="10"/>
        <color rgb="FF000000"/>
        <rFont val="Arial"/>
        <family val="2"/>
      </rPr>
      <t> </t>
    </r>
  </si>
  <si>
    <t>Capital emitido</t>
  </si>
  <si>
    <t>Resultados acumulados</t>
  </si>
  <si>
    <t>Otras reservas</t>
  </si>
  <si>
    <t>Patrimonio Atribuible a la Entidad </t>
  </si>
  <si>
    <t>Participaciones no controladoras</t>
  </si>
  <si>
    <t>TOTAL PATRIMONIO</t>
  </si>
  <si>
    <t>TOTAL PASIVOS Y PATRIMONIO</t>
  </si>
  <si>
    <t>ESTADO DE RESULTADOS Y OTRO RESULTADO INTEGRAL POR FUNCIÓN</t>
  </si>
  <si>
    <t>1 DE ENERO AL</t>
  </si>
  <si>
    <t>Ingresos de actividades ordinarias</t>
  </si>
  <si>
    <t xml:space="preserve">Costos operacionales </t>
  </si>
  <si>
    <t>Ganancia (pérdida) bruta</t>
  </si>
  <si>
    <t>Ingresos financieros</t>
  </si>
  <si>
    <t xml:space="preserve">Gastos de administración </t>
  </si>
  <si>
    <t>Costos financieros</t>
  </si>
  <si>
    <t>Otros gastos</t>
  </si>
  <si>
    <t xml:space="preserve">Diferencias de cambio </t>
  </si>
  <si>
    <t xml:space="preserve">                       -</t>
  </si>
  <si>
    <t>Resultado por unidades de reajuste</t>
  </si>
  <si>
    <t>Resultado en inversiones utilizando el método de la participación</t>
  </si>
  <si>
    <t>Ganancia (pérdida) antes de impuestos</t>
  </si>
  <si>
    <t>Resultado por impuestos a las ganancias</t>
  </si>
  <si>
    <t>Ganancia (pérdida) después de impuesto</t>
  </si>
  <si>
    <t>Ganancia procedente de actividades continuadas</t>
  </si>
  <si>
    <t>Resultado procedente de operaciones discontinuadas</t>
  </si>
  <si>
    <t>Resultado atribuible a:</t>
  </si>
  <si>
    <t>La Entidad</t>
  </si>
  <si>
    <t>Otros resultados integrales por revaluación de activos</t>
  </si>
  <si>
    <t>Otros resultados integrales por activos financieros</t>
  </si>
  <si>
    <t>Otros resultados integrales por pasivos financieros</t>
  </si>
  <si>
    <t>Otros resultados integrales por beneficios a los empleados</t>
  </si>
  <si>
    <t>Otros resultados integrales varios</t>
  </si>
  <si>
    <t>Otro resultado integral</t>
  </si>
  <si>
    <t>Resultado integral total atribuible a:</t>
  </si>
  <si>
    <t>Resultado Integral Total</t>
  </si>
  <si>
    <t xml:space="preserve">RESPUESTA 28 </t>
  </si>
  <si>
    <t>Tramo de mora de proveedores adeudados (con indicación de montos)</t>
  </si>
  <si>
    <r>
      <t xml:space="preserve">Los tramos de mora han sido determinados en función de la </t>
    </r>
    <r>
      <rPr>
        <b/>
        <sz val="11"/>
        <color theme="1"/>
        <rFont val="Aptos Narrow"/>
        <family val="2"/>
        <scheme val="minor"/>
      </rPr>
      <t>fecha de devengo de las obligaciones al 31.12.2025</t>
    </r>
    <r>
      <rPr>
        <sz val="11"/>
        <color theme="1"/>
        <rFont val="Aptos Narrow"/>
        <family val="2"/>
        <scheme val="minor"/>
      </rPr>
      <t xml:space="preserve">, considerando como deuda el </t>
    </r>
    <r>
      <rPr>
        <b/>
        <sz val="11"/>
        <color theme="1"/>
        <rFont val="Aptos Narrow"/>
        <family val="2"/>
        <scheme val="minor"/>
      </rPr>
      <t>saldo pendiente a la fecha correspondiente a los periodos 2024 y 2025</t>
    </r>
    <r>
      <rPr>
        <sz val="11"/>
        <color theme="1"/>
        <rFont val="Aptos Narrow"/>
        <family val="2"/>
        <scheme val="minor"/>
      </rPr>
      <t>.</t>
    </r>
  </si>
  <si>
    <r>
      <t xml:space="preserve">Al respecto, el saldo total adeudado asciende a </t>
    </r>
    <r>
      <rPr>
        <b/>
        <sz val="11"/>
        <color theme="1"/>
        <rFont val="Aptos Narrow"/>
        <family val="2"/>
        <scheme val="minor"/>
      </rPr>
      <t>$3.307.407.448</t>
    </r>
    <r>
      <rPr>
        <sz val="11"/>
        <color theme="1"/>
        <rFont val="Aptos Narrow"/>
        <family val="2"/>
        <scheme val="minor"/>
      </rPr>
      <t>, cuya distribución por antigüedad es la siguiente:</t>
    </r>
  </si>
  <si>
    <t>TRAMO MORA</t>
  </si>
  <si>
    <t>Total general</t>
  </si>
  <si>
    <t>Entre 30 y 59 días</t>
  </si>
  <si>
    <t>606.090.160</t>
  </si>
  <si>
    <t>606.101.654</t>
  </si>
  <si>
    <t>Entre 60 y 89 días</t>
  </si>
  <si>
    <t>3.449.569</t>
  </si>
  <si>
    <t>386.183.167</t>
  </si>
  <si>
    <t>389.632.736</t>
  </si>
  <si>
    <t>Mayor o igual a 90 días</t>
  </si>
  <si>
    <t>167.025.807</t>
  </si>
  <si>
    <t>1.384.937.491</t>
  </si>
  <si>
    <t>1.551.963.298</t>
  </si>
  <si>
    <t>Menor a 30 días</t>
  </si>
  <si>
    <t>7.416.128</t>
  </si>
  <si>
    <t>752.293.632</t>
  </si>
  <si>
    <t>759.709.760</t>
  </si>
  <si>
    <t>177.902.998</t>
  </si>
  <si>
    <t>3.129.504.450</t>
  </si>
  <si>
    <t>3.307.407.448</t>
  </si>
  <si>
    <t>RESPUESTA 32</t>
  </si>
  <si>
    <r>
      <t xml:space="preserve">Se adjunta cuadro actualizado de la deuda de proveedores, cuya clasificación por tramo de mora ha sido recalculada considerando la </t>
    </r>
    <r>
      <rPr>
        <b/>
        <sz val="11"/>
        <color theme="1"/>
        <rFont val="Aptos Narrow"/>
        <family val="2"/>
        <scheme val="minor"/>
      </rPr>
      <t>fecha actual (20 de marzo de 2026)</t>
    </r>
    <r>
      <rPr>
        <sz val="11"/>
        <color theme="1"/>
        <rFont val="Aptos Narrow"/>
        <family val="2"/>
        <scheme val="minor"/>
      </rPr>
      <t xml:space="preserve">, a diferencia del cuadro anterior que utilizaba como referencia el </t>
    </r>
    <r>
      <rPr>
        <b/>
        <sz val="11"/>
        <color theme="1"/>
        <rFont val="Aptos Narrow"/>
        <family val="2"/>
        <scheme val="minor"/>
      </rPr>
      <t>31.12.2025</t>
    </r>
    <r>
      <rPr>
        <sz val="11"/>
        <color theme="1"/>
        <rFont val="Aptos Narrow"/>
        <family val="2"/>
        <scheme val="minor"/>
      </rPr>
      <t>.</t>
    </r>
  </si>
  <si>
    <r>
      <t xml:space="preserve">El saldo total adeudado asciende a </t>
    </r>
    <r>
      <rPr>
        <b/>
        <sz val="11"/>
        <color theme="1"/>
        <rFont val="Aptos Narrow"/>
        <family val="2"/>
        <scheme val="minor"/>
      </rPr>
      <t>$5.207.154.153</t>
    </r>
    <r>
      <rPr>
        <sz val="11"/>
        <color theme="1"/>
        <rFont val="Aptos Narrow"/>
        <family val="2"/>
        <scheme val="minor"/>
      </rPr>
      <t>, distribuido de la siguiente forma:</t>
    </r>
  </si>
  <si>
    <t>565.691.854</t>
  </si>
  <si>
    <t>145.340.128</t>
  </si>
  <si>
    <t>536.038.074</t>
  </si>
  <si>
    <t>681.378.202</t>
  </si>
  <si>
    <t>2.984.164.322</t>
  </si>
  <si>
    <t>3.162.067.320</t>
  </si>
  <si>
    <t>798.016.777</t>
  </si>
  <si>
    <t>1.899.746.705</t>
  </si>
  <si>
    <t>5.207.154.153</t>
  </si>
  <si>
    <t>Actualmente, la institución se encuentra en proceso de regularización de los pagos pendientes correspondientes a periodos anteriores al año 2025.</t>
  </si>
  <si>
    <t>En relación con la deuda del año 2024, esta corresponde principalmente a obligaciones de carácter interno, las cuales se encuentran actualmente en proceso de regularización.</t>
  </si>
  <si>
    <t>Respecto de la deuda del año 2025, a la fecha se está llevando a cabo el proceso de generación de pagos de la totalidad de las facturas pendientes, estimándose su regularización al 31 de marzo de 2026.</t>
  </si>
  <si>
    <t xml:space="preserve">De acuerdo con lo publicado en boletín comercial Equifax, con fecha 18 de marzo de 2026, se registran 107 documentos por un monto total de M$187.632.- 
Dichos documentos se han clasificado en dos tipologías de casos aclaratorios, que se detallan a continuación, junto con las medidas que la Universidad ha dispuesto en cada situación:
</t>
  </si>
  <si>
    <r>
      <rPr>
        <b/>
        <sz val="11"/>
        <color theme="1"/>
        <rFont val="Aptos Narrow"/>
        <family val="2"/>
        <scheme val="minor"/>
      </rPr>
      <t xml:space="preserve">1.	Obligaciones ya pagadas, pendientes de eliminación del registro comercial </t>
    </r>
    <r>
      <rPr>
        <sz val="11"/>
        <color theme="1"/>
        <rFont val="Aptos Narrow"/>
        <family val="2"/>
        <scheme val="minor"/>
      </rPr>
      <t xml:space="preserve">
Corresponde a 72 documentos (M$155.407) cuya obligación principal fue íntegramente pagada a sus respectivos acreedores, pero que aún figuran en el boletín comercial por no haberse actualizado la información en las bases de los aportantes y de Equifax.
Para estos casos, la Universidad ha recopilado los comprobantes de pago y documentación bancaria de respaldo, y ha solicitado formalmente a cada acreedor la instrucción de alzamiento o eliminación del registro, así como la actualización de la información en Equifax. 
En el Anexo N ° 1 se individualizan el detalle de los pagos procesados.</t>
    </r>
  </si>
  <si>
    <r>
      <rPr>
        <b/>
        <sz val="11"/>
        <color theme="1"/>
        <rFont val="Aptos Narrow"/>
        <family val="2"/>
        <scheme val="minor"/>
      </rPr>
      <t>2. Registros con errores o inconsistencias de carácter administrativo (35 documentos)</t>
    </r>
    <r>
      <rPr>
        <sz val="11"/>
        <color theme="1"/>
        <rFont val="Aptos Narrow"/>
        <family val="2"/>
        <scheme val="minor"/>
      </rPr>
      <t xml:space="preserve">
35 documentos en que la información registrada no es consistente con la información que cuenta la Universidad. En esta categoría, es posible distinguir los siguientes casos:
1.1.	Registro de deuda que no aplica, puesto que documento tributario no se ha emitido a la Universidad (3 documentos).
1.2.	Registro de deuda que no aplica, puesto que el documento fue anulado por la Universidad debido al incumplimiento en la entrega de los bienes asociados (1 documento).
1.3.	Registro de deuda que no aplica, puesto que documento fue reclamado por la Universidad (1 documento).
1.4.	Registro de deuda no es consistente con las facturas emitidas por servicios a la Universidad (21 documentos). En estos casos, se ha pedido al proveedor “Quality Waters Service Chile SpA” aclarar, puesto que el registro identifica numeración y montos inconsistentes con el contrato asociado al servicio. En consecuencia, se generó reunión con el proveedor, donde se comprometió una programación de pagos (en curso) y nos encontramos a la espera de la correspondiente eliminación de los registros en DICOM.
1.5.	Registro en proceso de regularización administrativa con el proveedor (9 documentos).
El detalle de estos documentos se incorpora en el Anexo N° 2.</t>
    </r>
  </si>
  <si>
    <t>Anexo 1</t>
  </si>
  <si>
    <t>LIBRADOR / ACREEDOR</t>
  </si>
  <si>
    <t>FOLIO</t>
  </si>
  <si>
    <t>PAGADO</t>
  </si>
  <si>
    <t>A. C. F. CAPITAL</t>
  </si>
  <si>
    <t>ABASTIBLE SA</t>
  </si>
  <si>
    <t>ASESORIAS E INVERSIONES RABEN SPA</t>
  </si>
  <si>
    <t>BANPRO FACTORING S.A</t>
  </si>
  <si>
    <t xml:space="preserve">BANPRO FACTORING S.A </t>
  </si>
  <si>
    <t>BLANCO FINANCIERO SPA</t>
  </si>
  <si>
    <t xml:space="preserve">CBP FINANCIA FACTORING S.A. </t>
  </si>
  <si>
    <t>CHITA SPA</t>
  </si>
  <si>
    <t>COMPANIA DE INVERSIONES RUPANCO SA</t>
  </si>
  <si>
    <t>CREDYT SPA</t>
  </si>
  <si>
    <t>DUPLEX S.A.</t>
  </si>
  <si>
    <t>EMPRESA DE CORREOS DE CHILE</t>
  </si>
  <si>
    <t>FACTORING ANDES S.A.</t>
  </si>
  <si>
    <t>FINFAST CAPITAL SPA</t>
  </si>
  <si>
    <t>FINGO SPA</t>
  </si>
  <si>
    <t>IF SERVICIOS SA</t>
  </si>
  <si>
    <t>IMP. Y CIALIZ DE SIST.GENERAD</t>
  </si>
  <si>
    <t>INGE SPA</t>
  </si>
  <si>
    <t>JOSE PATRICIO VASQUEZ SANCHEZ</t>
  </si>
  <si>
    <t>MARCELO FRONZA Y CIA LTDA</t>
  </si>
  <si>
    <t>MUTUAL SEGURIDAD CAMARA</t>
  </si>
  <si>
    <t>PAPELES AUSTRAL SPA</t>
  </si>
  <si>
    <t>PROMARCO SPA</t>
  </si>
  <si>
    <t>PROVEEDORES INTEGRALES PRISA SA</t>
  </si>
  <si>
    <t>RUTA DEL MAIPO SOC. CONCESIONARIA</t>
  </si>
  <si>
    <t>SERVICIOS GENERALES HIDROCONTROL</t>
  </si>
  <si>
    <t>SERVICIOS INTEGRALES A CONTENEDORES</t>
  </si>
  <si>
    <t xml:space="preserve">SOCIEDAD DE INVERSIONES GLOBAL </t>
  </si>
  <si>
    <t>TRAVEL SECURITY SA</t>
  </si>
  <si>
    <t>United Parcel Service De Chile LTDA</t>
  </si>
  <si>
    <t xml:space="preserve">X CAPITAL SPA </t>
  </si>
  <si>
    <t>Anexo 2</t>
  </si>
  <si>
    <t>NO APLICA</t>
  </si>
  <si>
    <t>PROCESO DE REGULARIZACIÓN</t>
  </si>
  <si>
    <t>CORPORACION INSTITUTO PROFESIONAL</t>
  </si>
  <si>
    <t>DREAMTEC HOLDINGS SPA</t>
  </si>
  <si>
    <t xml:space="preserve">EUROCAPITAL S.A </t>
  </si>
  <si>
    <t>QUALITY WATER SERVICE CHILE SPA</t>
  </si>
  <si>
    <t>6401-1</t>
  </si>
  <si>
    <t>6401-10</t>
  </si>
  <si>
    <t>6401-11</t>
  </si>
  <si>
    <t>6401-16</t>
  </si>
  <si>
    <t>6401-17</t>
  </si>
  <si>
    <t>6401-2</t>
  </si>
  <si>
    <t>6401-3</t>
  </si>
  <si>
    <t>6401-6</t>
  </si>
  <si>
    <t>6401-7</t>
  </si>
  <si>
    <t>6401-8</t>
  </si>
  <si>
    <t>6401-9</t>
  </si>
  <si>
    <t>35 </t>
  </si>
  <si>
    <t>Matricula</t>
  </si>
  <si>
    <t>Pregado</t>
  </si>
  <si>
    <t xml:space="preserve">Nuevos </t>
  </si>
  <si>
    <t>Antiguos</t>
  </si>
  <si>
    <t>Post Grado</t>
  </si>
  <si>
    <t>Nota.</t>
  </si>
  <si>
    <t>Gratuidad. El proceso de colocacion presenta cambios en al año por los distintos periodos de postulacion . Se Espera un monto similar al año 2025</t>
  </si>
  <si>
    <t>Pos Grado . Se espera mantener un monto similar al año 2025</t>
  </si>
  <si>
    <t>Capex</t>
  </si>
  <si>
    <t>Equipos</t>
  </si>
  <si>
    <t>Infraestructura</t>
  </si>
  <si>
    <t>Financiamiento</t>
  </si>
  <si>
    <t>Recursos propios</t>
  </si>
  <si>
    <t>Financiamiento Proyectos</t>
  </si>
  <si>
    <t>Financiamiento Instituciones Financiera</t>
  </si>
  <si>
    <t>El estado de resultados proyectado para el período 2025–2030 ha sido preparado sobre la base del marco presupuestario institucional vigente, nuevas actualizaciones de estimación de estudiantes y considerando criterios prudenciales de estimación, consistentes con las directrices estratégicas, contenidas en el Plan de Desarrollo Estratégico Institucional (PDEI), y financieras definidas por la administración. Esta proyección incorpora las estimaciones de matrícula para el horizonte de análisis, los efectos de la aplicación plena del régimen permanente de gratuidad, así como el plan de inversiones institucional.</t>
  </si>
  <si>
    <t>1.- Supuesto respecto de los ingresos.</t>
  </si>
  <si>
    <t>Matriculas</t>
  </si>
  <si>
    <t>En relación con los ingresos de la operación, para el año 2025 se incorporaron el 35% del total de carreras y para el año 2026 la aplicación del 100% de las carreras al régimen permanente de gratuidad, lo que implica un aumento promedio neto de 9% en comparación con el arancel regulado transitorio vigente en el período 2024–2025. Esta situación explica principalmente la variación observada en los aranceles para dicho año, constituyéndose como el factor determinante del incremento proyectado en los ingresos operacionales.</t>
  </si>
  <si>
    <t>Aranceles de pregrado</t>
  </si>
  <si>
    <t>Aranceles de posgrado</t>
  </si>
  <si>
    <t>Para los años 2027, 2028, 2029 y 2030 se estima un crecimiento anual promedio de 3% en los aranceles, en línea con las proyecciones macroeconómicas vigentes y la evolución esperada del IPC.</t>
  </si>
  <si>
    <t>Otros apotes fiscales</t>
  </si>
  <si>
    <t>Fondos concursables (Subvenciones gubern</t>
  </si>
  <si>
    <t>2.- Supuesto respecto de los costos.</t>
  </si>
  <si>
    <t>En lo que respecta a los costos operacionales, para el año 2026 se contempla un reajuste de 3% respecto de las remuneraciones del año 2025 para el personal de planta y contrata, cifra inferior al reajuste del sector público de 3,2%, también considera el efecto de la reforma previsional. Las remuneraciones del personal a honorarios se proyectan constantes para dicho período. Para los años 2027, 2028, 2029 y 2030 se considera un reajuste anual de 3% en los costos operacionales, consistente con la estimación de inflación esperada.</t>
  </si>
  <si>
    <t>3.- Supuesto respecto de los gastos de administración.</t>
  </si>
  <si>
    <t>Menos: diferencias de aranceles por grat</t>
  </si>
  <si>
    <t>Con relación a los gastos de administración, a partir de 2026 se proyecta un aumento explicado por la entrada en vigencia de la reforma de pensiones y el mayor gasto por depreciación asociado a los activos incorporados mediante leasing. En 2027 se incorpora un segundo efecto asociado al leasing destinado a la remodelación y adecuación del mismo inmueble, generando un aumento adicional en el gasto por depreciación.</t>
  </si>
  <si>
    <t>Remuneraciones del personal</t>
  </si>
  <si>
    <t>4.- Supuesto respecto de los ingresos y gastos financieros.</t>
  </si>
  <si>
    <t>Gastos del personal académico</t>
  </si>
  <si>
    <t>Respecto de los ingresos y gastos financieros, la proyección considera el pago regular de intereses asociados a las obligaciones financieras vigentes. Para el año 2026 se estima una disminución en los gastos financieros producto del menor uso de líneas de crédito, dado el proceso de reestructuración de pasivos. Para los años 2027, 2028, 2029 y 2030 se proyecta un incremento en este rubro debido al leasing de la ex fábrica Costa. Asimismo, se contempla que en 2029 y 2030 se extingan las obligaciones correspondientes a los leasings vigentes asociados a los edificios de las Facultades de Ingeniería y Medicina, lo que contribuirá a mejorar la estructura financiera institucional.</t>
  </si>
  <si>
    <t>Compra de bienes y servicios</t>
  </si>
  <si>
    <t>Costos de prestaciones de servicios</t>
  </si>
  <si>
    <t>Depreciación</t>
  </si>
  <si>
    <t>Otros</t>
  </si>
  <si>
    <t>Gastos generales</t>
  </si>
  <si>
    <t>Gastos del personal</t>
  </si>
  <si>
    <t>Estimación deudores incobrables</t>
  </si>
  <si>
    <t>Publicidad</t>
  </si>
  <si>
    <t>Seguros</t>
  </si>
  <si>
    <t>Mantenciones y reparaciones</t>
  </si>
  <si>
    <t>Resultado Operacional</t>
  </si>
  <si>
    <t>UNIVERSIDAD DE VALPARAISO</t>
  </si>
  <si>
    <t xml:space="preserve">FLUJO OPERACIONAL </t>
  </si>
  <si>
    <t>MILES DE PESOS</t>
  </si>
  <si>
    <t>TOTAL INGRESOS</t>
  </si>
  <si>
    <t>1 .Financiamiento Fiscal</t>
  </si>
  <si>
    <t>2 . Ingresos de operación</t>
  </si>
  <si>
    <t xml:space="preserve"> Venta de Bienes y Servicios y Otros</t>
  </si>
  <si>
    <t>Matricula y Aranceles</t>
  </si>
  <si>
    <t>2 . Venta de Activos</t>
  </si>
  <si>
    <t>3 . Otros Ingresos</t>
  </si>
  <si>
    <t>4 . Endeudamiento</t>
  </si>
  <si>
    <t>5.  Aporte Proyecto</t>
  </si>
  <si>
    <t>6 . Saldo Inicial de Caja</t>
  </si>
  <si>
    <t>TOTAL GASTOS</t>
  </si>
  <si>
    <t>1 . Gastos en Personal</t>
  </si>
  <si>
    <t>2 . Compra de Bienes y Servicios</t>
  </si>
  <si>
    <t>3 . Transferencias</t>
  </si>
  <si>
    <t>4 . Inversión Real</t>
  </si>
  <si>
    <t>5 . Inversión Financiera</t>
  </si>
  <si>
    <t>6 . Servicio de la Deuda</t>
  </si>
  <si>
    <t>credito</t>
  </si>
  <si>
    <t>leasing</t>
  </si>
  <si>
    <t>Factoring</t>
  </si>
  <si>
    <t>Lineas de credito</t>
  </si>
  <si>
    <t>7 . Otras Obligaciones</t>
  </si>
  <si>
    <t>8 . Saldo Final de Caja</t>
  </si>
  <si>
    <t>Notas</t>
  </si>
  <si>
    <t>1. Finaciamiento fiscal Corresponde al flujo esperado de aportes del Estado, lo compone transferencias de acuerdo ley de Presupuesto FSCU, Desvinculacion, AFD</t>
  </si>
  <si>
    <t xml:space="preserve">2. Ventas de Servicios Corresponde a venta de servicios y otros, examenws de laboratorio </t>
  </si>
  <si>
    <t>3. Corresponde al flujo de aranceles de pre y post Grado cursos, de acuerdo a la estructura de financiamiento de gratuidad, becas , creditos  ´para el cado de pregrado considerando los  niveles de morosidad</t>
  </si>
  <si>
    <t>4. Ingreso aporte de proyectos corresponde recursos cuyo uso finacia egresos remuneraciones, gastos etc de  proyectos</t>
  </si>
  <si>
    <t>Gatos proyectados tienencomo base la estructura de gastos definida en el presupuesto Universitario 2025</t>
  </si>
  <si>
    <t>Corre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</si>
</sst>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 #,##0_ ;_ * \-#,##0_ ;_ * &quot;-&quot;_ ;_ @_ "/>
    <numFmt numFmtId="164" formatCode="#,###\ \U\F"/>
    <numFmt numFmtId="165" formatCode="#,###"/>
    <numFmt numFmtId="166" formatCode="_ * #,##0.0_ ;_ * \-#,##0.0_ ;_ * &quot;-&quot;_ ;_ @_ "/>
    <numFmt numFmtId="167" formatCode="#,##0,"/>
  </numFmts>
  <fonts count="38" x14ac:knownFonts="1">
    <font>
      <sz val="11"/>
      <color theme="1"/>
      <name val="Aptos Narrow"/>
      <family val="2"/>
      <scheme val="minor"/>
    </font>
    <font>
      <sz val="12"/>
      <color theme="1"/>
      <name val="Aptos"/>
      <family val="2"/>
    </font>
    <font>
      <sz val="11"/>
      <color theme="1"/>
      <name val="Aptos Narrow"/>
      <family val="2"/>
      <scheme val="minor"/>
    </font>
    <font>
      <b/>
      <sz val="11"/>
      <color theme="1"/>
      <name val="Aptos Narrow"/>
      <family val="2"/>
      <scheme val="minor"/>
    </font>
    <font>
      <sz val="11"/>
      <color theme="0"/>
      <name val="Aptos Narrow"/>
      <family val="2"/>
      <scheme val="minor"/>
    </font>
    <font>
      <b/>
      <sz val="9"/>
      <color rgb="FFFFFFFF"/>
      <name val="Arial"/>
      <family val="2"/>
    </font>
    <font>
      <b/>
      <sz val="9"/>
      <name val="Arial"/>
      <family val="2"/>
    </font>
    <font>
      <sz val="9"/>
      <name val="Arial"/>
      <family val="2"/>
    </font>
    <font>
      <sz val="11"/>
      <color rgb="FF000000"/>
      <name val="Swis721 Cn BT"/>
      <family val="2"/>
    </font>
    <font>
      <b/>
      <sz val="9"/>
      <color rgb="FFFFFFFF"/>
      <name val="Swis721 Cn BT"/>
      <family val="2"/>
    </font>
    <font>
      <sz val="9"/>
      <color rgb="FF000000"/>
      <name val="Swis721 Cn BT"/>
      <family val="2"/>
    </font>
    <font>
      <b/>
      <sz val="9"/>
      <color rgb="FF000000"/>
      <name val="Swis721 Cn BT"/>
      <family val="2"/>
    </font>
    <font>
      <b/>
      <sz val="11"/>
      <color rgb="FFFFFFFF"/>
      <name val="Arial"/>
      <family val="2"/>
    </font>
    <font>
      <b/>
      <sz val="14"/>
      <color rgb="FF000000"/>
      <name val="Arial"/>
      <family val="2"/>
    </font>
    <font>
      <sz val="10"/>
      <color rgb="FF000000"/>
      <name val="Aptos Narrow"/>
      <family val="2"/>
      <scheme val="minor"/>
    </font>
    <font>
      <b/>
      <sz val="10"/>
      <color rgb="FF000000"/>
      <name val="Arial"/>
      <family val="2"/>
    </font>
    <font>
      <b/>
      <sz val="10"/>
      <color rgb="FF000000"/>
      <name val="Aptos Narrow"/>
      <family val="2"/>
      <scheme val="minor"/>
    </font>
    <font>
      <b/>
      <sz val="9"/>
      <color rgb="FF000000"/>
      <name val="Arial"/>
      <family val="2"/>
    </font>
    <font>
      <b/>
      <sz val="11"/>
      <color rgb="FF000000"/>
      <name val="Aptos Narrow"/>
      <family val="2"/>
      <scheme val="minor"/>
    </font>
    <font>
      <sz val="9"/>
      <color rgb="FF000000"/>
      <name val="Arial"/>
      <family val="2"/>
    </font>
    <font>
      <sz val="10"/>
      <color rgb="FF000000"/>
      <name val="Arial"/>
      <family val="2"/>
    </font>
    <font>
      <sz val="11"/>
      <color rgb="FF000000"/>
      <name val="Aptos Narrow"/>
      <family val="2"/>
      <scheme val="minor"/>
    </font>
    <font>
      <b/>
      <sz val="14"/>
      <color rgb="FF000000"/>
      <name val="Aptos Narrow"/>
      <family val="2"/>
      <scheme val="minor"/>
    </font>
    <font>
      <b/>
      <sz val="10"/>
      <color rgb="FFFFFFFF"/>
      <name val="Arial"/>
      <family val="2"/>
    </font>
    <font>
      <b/>
      <sz val="10"/>
      <color rgb="FF000000"/>
      <name val="Swis721 Cn BT"/>
      <family val="2"/>
    </font>
    <font>
      <sz val="10"/>
      <color rgb="FF000000"/>
      <name val="Swis721 Cn BT"/>
      <family val="2"/>
    </font>
    <font>
      <sz val="12"/>
      <color theme="1"/>
      <name val="Times New Roman"/>
      <family val="1"/>
      <charset val="1"/>
    </font>
    <font>
      <b/>
      <sz val="10"/>
      <color theme="1"/>
      <name val="Aptos Narrow"/>
      <family val="2"/>
      <scheme val="minor"/>
    </font>
    <font>
      <sz val="8"/>
      <color theme="1"/>
      <name val="Aptos Narrow"/>
      <family val="2"/>
      <scheme val="minor"/>
    </font>
    <font>
      <sz val="10"/>
      <color theme="1"/>
      <name val="Aptos Narrow"/>
      <family val="2"/>
      <scheme val="minor"/>
    </font>
    <font>
      <sz val="12"/>
      <color theme="1"/>
      <name val="Aptos Narrow"/>
      <family val="2"/>
      <scheme val="minor"/>
    </font>
    <font>
      <b/>
      <sz val="9"/>
      <color theme="1"/>
      <name val="Aptos Narrow"/>
      <family val="2"/>
      <scheme val="minor"/>
    </font>
    <font>
      <b/>
      <sz val="11"/>
      <color rgb="FF000000"/>
      <name val="Aptos Narrow"/>
      <family val="2"/>
    </font>
    <font>
      <sz val="11"/>
      <color rgb="FF000000"/>
      <name val="Aptos Narrow"/>
      <family val="2"/>
    </font>
    <font>
      <b/>
      <sz val="11"/>
      <name val="Calibri"/>
      <family val="2"/>
    </font>
    <font>
      <b/>
      <sz val="11"/>
      <color rgb="FF000000"/>
      <name val="Calibri"/>
      <family val="2"/>
    </font>
    <font>
      <sz val="11"/>
      <name val="Calibri"/>
    </font>
    <font>
      <b/>
      <u/>
      <sz val="14"/>
      <color theme="1"/>
      <name val="Aptos Narrow"/>
      <family val="2"/>
      <scheme val="minor"/>
    </font>
  </fonts>
  <fills count="13">
    <fill>
      <patternFill patternType="none"/>
    </fill>
    <fill>
      <patternFill patternType="gray125"/>
    </fill>
    <fill>
      <patternFill patternType="solid">
        <fgColor rgb="FF203764"/>
        <bgColor rgb="FF000000"/>
      </patternFill>
    </fill>
    <fill>
      <patternFill patternType="solid">
        <fgColor rgb="FFFFFFFF"/>
        <bgColor rgb="FF000000"/>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7" tint="-0.499984740745262"/>
        <bgColor indexed="64"/>
      </patternFill>
    </fill>
    <fill>
      <patternFill patternType="solid">
        <fgColor rgb="FF305496"/>
        <bgColor rgb="FF000000"/>
      </patternFill>
    </fill>
    <fill>
      <patternFill patternType="solid">
        <fgColor rgb="FF0E2841"/>
        <bgColor rgb="FF000000"/>
      </patternFill>
    </fill>
    <fill>
      <patternFill patternType="solid">
        <fgColor rgb="FFEAEAEA"/>
        <bgColor indexed="64"/>
      </patternFill>
    </fill>
    <fill>
      <patternFill patternType="solid">
        <fgColor rgb="FFC0E6F5"/>
        <bgColor indexed="64"/>
      </patternFill>
    </fill>
    <fill>
      <patternFill patternType="solid">
        <fgColor rgb="FFDCE6F1"/>
        <bgColor rgb="FFDCE6F1"/>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thin">
        <color indexed="64"/>
      </bottom>
      <diagonal/>
    </border>
    <border>
      <left/>
      <right/>
      <top style="medium">
        <color rgb="FFCCCCCC"/>
      </top>
      <bottom style="thin">
        <color indexed="64"/>
      </bottom>
      <diagonal/>
    </border>
    <border>
      <left/>
      <right style="medium">
        <color rgb="FFCCCCCC"/>
      </right>
      <top style="medium">
        <color rgb="FFCCCCCC"/>
      </top>
      <bottom style="thin">
        <color indexed="64"/>
      </bottom>
      <diagonal/>
    </border>
    <border>
      <left style="medium">
        <color rgb="FFCCCCCC"/>
      </left>
      <right style="medium">
        <color rgb="FFCCCCCC"/>
      </right>
      <top style="medium">
        <color rgb="FFCCCCCC"/>
      </top>
      <bottom/>
      <diagonal/>
    </border>
    <border>
      <left style="thin">
        <color indexed="64"/>
      </left>
      <right style="thin">
        <color indexed="64"/>
      </right>
      <top style="thin">
        <color indexed="64"/>
      </top>
      <bottom style="thin">
        <color indexed="64"/>
      </bottom>
      <diagonal/>
    </border>
    <border>
      <left style="thin">
        <color indexed="64"/>
      </left>
      <right style="medium">
        <color rgb="FFCCCCCC"/>
      </right>
      <top style="thin">
        <color indexed="64"/>
      </top>
      <bottom style="thin">
        <color indexed="64"/>
      </bottom>
      <diagonal/>
    </border>
    <border>
      <left style="medium">
        <color rgb="FFCCCCCC"/>
      </left>
      <right style="medium">
        <color rgb="FFCCCCCC"/>
      </right>
      <top style="thin">
        <color indexed="64"/>
      </top>
      <bottom style="thin">
        <color indexed="64"/>
      </bottom>
      <diagonal/>
    </border>
    <border>
      <left/>
      <right/>
      <top style="thin">
        <color indexed="64"/>
      </top>
      <bottom style="thin">
        <color indexed="64"/>
      </bottom>
      <diagonal/>
    </border>
    <border>
      <left style="medium">
        <color rgb="FFCCCCCC"/>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CCCCCC"/>
      </right>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style="medium">
        <color indexed="64"/>
      </bottom>
      <diagonal/>
    </border>
    <border>
      <left/>
      <right/>
      <top/>
      <bottom style="medium">
        <color rgb="FF000000"/>
      </bottom>
      <diagonal/>
    </border>
    <border>
      <left/>
      <right/>
      <top/>
      <bottom style="thin">
        <color rgb="FF95B3D7"/>
      </bottom>
      <diagonal/>
    </border>
    <border>
      <left/>
      <right/>
      <top style="thin">
        <color rgb="FF95B3D7"/>
      </top>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0" fontId="2" fillId="0" borderId="0"/>
  </cellStyleXfs>
  <cellXfs count="273">
    <xf numFmtId="0" fontId="0" fillId="0" borderId="0" xfId="0"/>
    <xf numFmtId="0" fontId="0" fillId="0" borderId="0" xfId="0" applyAlignment="1">
      <alignment vertical="top"/>
    </xf>
    <xf numFmtId="0" fontId="0" fillId="0" borderId="0" xfId="0" applyAlignment="1">
      <alignment horizontal="left" vertical="top" wrapText="1"/>
    </xf>
    <xf numFmtId="14" fontId="0" fillId="0" borderId="0" xfId="0" applyNumberFormat="1" applyAlignment="1">
      <alignment horizontal="left" vertical="top"/>
    </xf>
    <xf numFmtId="20" fontId="0" fillId="0" borderId="0" xfId="0" applyNumberFormat="1" applyAlignment="1">
      <alignment horizontal="left" vertical="top"/>
    </xf>
    <xf numFmtId="0" fontId="0" fillId="0" borderId="0" xfId="0" applyAlignment="1">
      <alignment vertical="top" wrapText="1"/>
    </xf>
    <xf numFmtId="0" fontId="0" fillId="0" borderId="0" xfId="0" applyAlignment="1">
      <alignment horizontal="left" vertical="top"/>
    </xf>
    <xf numFmtId="0" fontId="1" fillId="0" borderId="0" xfId="0" applyFont="1"/>
    <xf numFmtId="3" fontId="0" fillId="0" borderId="0" xfId="0" applyNumberFormat="1"/>
    <xf numFmtId="0" fontId="6" fillId="3" borderId="10" xfId="0" applyFont="1" applyFill="1" applyBorder="1"/>
    <xf numFmtId="0" fontId="6" fillId="3" borderId="6" xfId="0" applyFont="1" applyFill="1" applyBorder="1"/>
    <xf numFmtId="3" fontId="6" fillId="3" borderId="6" xfId="0" applyNumberFormat="1" applyFont="1" applyFill="1" applyBorder="1"/>
    <xf numFmtId="0" fontId="7" fillId="3" borderId="10" xfId="0" applyFont="1" applyFill="1" applyBorder="1"/>
    <xf numFmtId="0" fontId="7" fillId="3" borderId="6" xfId="0" applyFont="1" applyFill="1" applyBorder="1"/>
    <xf numFmtId="3" fontId="7" fillId="3" borderId="6" xfId="0" applyNumberFormat="1" applyFont="1" applyFill="1" applyBorder="1"/>
    <xf numFmtId="0" fontId="8" fillId="3" borderId="0" xfId="0" applyFont="1" applyFill="1"/>
    <xf numFmtId="0" fontId="9" fillId="2" borderId="16" xfId="0" applyFont="1" applyFill="1" applyBorder="1"/>
    <xf numFmtId="0" fontId="10" fillId="0" borderId="7" xfId="0" applyFont="1" applyBorder="1"/>
    <xf numFmtId="3" fontId="10" fillId="0" borderId="8" xfId="0" applyNumberFormat="1" applyFont="1" applyBorder="1"/>
    <xf numFmtId="0" fontId="10" fillId="0" borderId="8" xfId="0" applyFont="1" applyBorder="1"/>
    <xf numFmtId="0" fontId="10" fillId="3" borderId="7" xfId="0" applyFont="1" applyFill="1" applyBorder="1"/>
    <xf numFmtId="3" fontId="10" fillId="3" borderId="8" xfId="0" applyNumberFormat="1" applyFont="1" applyFill="1" applyBorder="1"/>
    <xf numFmtId="0" fontId="10" fillId="3" borderId="10" xfId="0" applyFont="1" applyFill="1" applyBorder="1"/>
    <xf numFmtId="3" fontId="10" fillId="0" borderId="6" xfId="0" applyNumberFormat="1" applyFont="1" applyBorder="1"/>
    <xf numFmtId="0" fontId="11" fillId="3" borderId="10" xfId="0" applyFont="1" applyFill="1" applyBorder="1"/>
    <xf numFmtId="3" fontId="11" fillId="3" borderId="6" xfId="0" applyNumberFormat="1" applyFont="1" applyFill="1" applyBorder="1"/>
    <xf numFmtId="14" fontId="9" fillId="2" borderId="13" xfId="0" applyNumberFormat="1" applyFont="1" applyFill="1" applyBorder="1" applyAlignment="1">
      <alignment horizontal="center" wrapText="1"/>
    </xf>
    <xf numFmtId="14" fontId="9" fillId="2" borderId="16" xfId="0" applyNumberFormat="1" applyFont="1" applyFill="1" applyBorder="1" applyAlignment="1">
      <alignment horizontal="center" wrapText="1"/>
    </xf>
    <xf numFmtId="0" fontId="9" fillId="2" borderId="6" xfId="0" applyFont="1" applyFill="1" applyBorder="1" applyAlignment="1">
      <alignment horizontal="center" wrapText="1"/>
    </xf>
    <xf numFmtId="14" fontId="5" fillId="2" borderId="11" xfId="0" applyNumberFormat="1" applyFont="1" applyFill="1" applyBorder="1" applyAlignment="1">
      <alignment horizontal="center" wrapText="1"/>
    </xf>
    <xf numFmtId="0" fontId="5" fillId="2" borderId="9" xfId="0" applyFont="1" applyFill="1" applyBorder="1" applyAlignment="1">
      <alignment horizontal="center" wrapText="1"/>
    </xf>
    <xf numFmtId="0" fontId="5" fillId="2" borderId="10" xfId="0" applyFont="1" applyFill="1" applyBorder="1" applyAlignment="1">
      <alignment horizontal="center" wrapText="1"/>
    </xf>
    <xf numFmtId="10" fontId="10" fillId="0" borderId="17" xfId="0" applyNumberFormat="1" applyFont="1" applyBorder="1"/>
    <xf numFmtId="10" fontId="10" fillId="3" borderId="17" xfId="0" applyNumberFormat="1" applyFont="1" applyFill="1" applyBorder="1"/>
    <xf numFmtId="10" fontId="10" fillId="0" borderId="12" xfId="0" applyNumberFormat="1" applyFont="1" applyBorder="1"/>
    <xf numFmtId="10" fontId="11" fillId="3" borderId="12" xfId="0" applyNumberFormat="1" applyFont="1" applyFill="1" applyBorder="1"/>
    <xf numFmtId="0" fontId="7" fillId="3" borderId="10" xfId="0" applyFont="1" applyFill="1" applyBorder="1" applyAlignment="1">
      <alignment wrapText="1"/>
    </xf>
    <xf numFmtId="0" fontId="6" fillId="3" borderId="10" xfId="0" applyFont="1" applyFill="1" applyBorder="1" applyAlignment="1">
      <alignment wrapText="1"/>
    </xf>
    <xf numFmtId="0" fontId="13" fillId="4" borderId="18" xfId="0" applyFont="1" applyFill="1" applyBorder="1" applyAlignment="1">
      <alignment vertical="center"/>
    </xf>
    <xf numFmtId="0" fontId="14" fillId="4" borderId="18" xfId="0" applyFont="1" applyFill="1" applyBorder="1" applyAlignment="1">
      <alignment wrapText="1"/>
    </xf>
    <xf numFmtId="0" fontId="15" fillId="4" borderId="18" xfId="0" applyFont="1" applyFill="1" applyBorder="1" applyAlignment="1">
      <alignment vertical="center"/>
    </xf>
    <xf numFmtId="0" fontId="14" fillId="4" borderId="22" xfId="0" applyFont="1" applyFill="1" applyBorder="1" applyAlignment="1">
      <alignment wrapText="1"/>
    </xf>
    <xf numFmtId="0" fontId="17" fillId="5" borderId="23" xfId="0" applyFont="1" applyFill="1" applyBorder="1" applyAlignment="1">
      <alignment horizontal="center" vertical="center" wrapText="1"/>
    </xf>
    <xf numFmtId="0" fontId="19" fillId="5" borderId="23" xfId="0" applyFont="1" applyFill="1" applyBorder="1" applyAlignment="1">
      <alignment horizontal="center" wrapText="1"/>
    </xf>
    <xf numFmtId="0" fontId="15" fillId="5" borderId="24" xfId="0" applyFont="1" applyFill="1" applyBorder="1" applyAlignment="1">
      <alignment vertical="center"/>
    </xf>
    <xf numFmtId="0" fontId="14" fillId="5" borderId="25" xfId="0" applyFont="1" applyFill="1" applyBorder="1" applyAlignment="1">
      <alignment vertical="top" wrapText="1"/>
    </xf>
    <xf numFmtId="0" fontId="0" fillId="0" borderId="26" xfId="0" applyBorder="1"/>
    <xf numFmtId="0" fontId="14" fillId="5" borderId="27" xfId="0" applyFont="1" applyFill="1" applyBorder="1" applyAlignment="1">
      <alignment vertical="top" wrapText="1"/>
    </xf>
    <xf numFmtId="0" fontId="20" fillId="5" borderId="23" xfId="0" applyFont="1" applyFill="1" applyBorder="1" applyAlignment="1">
      <alignment horizontal="center" vertical="center" wrapText="1"/>
    </xf>
    <xf numFmtId="14" fontId="20" fillId="5" borderId="23" xfId="0" applyNumberFormat="1" applyFont="1" applyFill="1" applyBorder="1" applyAlignment="1">
      <alignment horizontal="center" vertical="center" wrapText="1"/>
    </xf>
    <xf numFmtId="164" fontId="20" fillId="5" borderId="23" xfId="0" applyNumberFormat="1" applyFont="1" applyFill="1" applyBorder="1" applyAlignment="1">
      <alignment horizontal="center" vertical="center" wrapText="1"/>
    </xf>
    <xf numFmtId="0" fontId="20" fillId="5" borderId="23" xfId="0" applyFont="1" applyFill="1" applyBorder="1" applyAlignment="1">
      <alignment vertical="center" wrapText="1"/>
    </xf>
    <xf numFmtId="165" fontId="20" fillId="5" borderId="23" xfId="0" applyNumberFormat="1" applyFont="1" applyFill="1" applyBorder="1" applyAlignment="1">
      <alignment horizontal="center" vertical="center" wrapText="1"/>
    </xf>
    <xf numFmtId="0" fontId="20" fillId="0" borderId="23" xfId="0" applyFont="1" applyBorder="1" applyAlignment="1">
      <alignment horizontal="center" vertical="center"/>
    </xf>
    <xf numFmtId="10" fontId="14" fillId="0" borderId="23" xfId="0" applyNumberFormat="1" applyFont="1" applyBorder="1" applyAlignment="1">
      <alignment horizontal="center"/>
    </xf>
    <xf numFmtId="0" fontId="14" fillId="4" borderId="30" xfId="0" applyFont="1" applyFill="1" applyBorder="1" applyAlignment="1">
      <alignment wrapText="1"/>
    </xf>
    <xf numFmtId="0" fontId="14" fillId="4" borderId="30" xfId="0" applyFont="1" applyFill="1" applyBorder="1" applyAlignment="1">
      <alignment vertical="center" wrapText="1"/>
    </xf>
    <xf numFmtId="0" fontId="14" fillId="4" borderId="31" xfId="0" applyFont="1" applyFill="1" applyBorder="1" applyAlignment="1">
      <alignment vertical="center" wrapText="1"/>
    </xf>
    <xf numFmtId="0" fontId="15" fillId="6" borderId="23" xfId="0" applyFont="1" applyFill="1" applyBorder="1" applyAlignment="1">
      <alignment horizontal="center" vertical="center" wrapText="1"/>
    </xf>
    <xf numFmtId="3" fontId="15" fillId="4" borderId="23" xfId="0" applyNumberFormat="1" applyFont="1" applyFill="1" applyBorder="1" applyAlignment="1">
      <alignment horizontal="center" wrapText="1"/>
    </xf>
    <xf numFmtId="0" fontId="0" fillId="0" borderId="23" xfId="0" applyBorder="1"/>
    <xf numFmtId="0" fontId="14" fillId="4" borderId="31" xfId="0" applyFont="1" applyFill="1" applyBorder="1" applyAlignment="1">
      <alignment wrapText="1"/>
    </xf>
    <xf numFmtId="0" fontId="14" fillId="0" borderId="31" xfId="0" applyFont="1" applyBorder="1" applyAlignment="1">
      <alignment vertical="center" wrapText="1"/>
    </xf>
    <xf numFmtId="0" fontId="14" fillId="4" borderId="18" xfId="0" applyFont="1" applyFill="1" applyBorder="1" applyAlignment="1">
      <alignment vertical="center" wrapText="1"/>
    </xf>
    <xf numFmtId="0" fontId="15" fillId="4" borderId="22" xfId="0" applyFont="1" applyFill="1" applyBorder="1" applyAlignment="1">
      <alignment vertical="center"/>
    </xf>
    <xf numFmtId="0" fontId="14" fillId="0" borderId="22" xfId="0" applyFont="1" applyBorder="1" applyAlignment="1">
      <alignment vertical="top" wrapText="1"/>
    </xf>
    <xf numFmtId="0" fontId="19" fillId="6" borderId="23" xfId="0" applyFont="1" applyFill="1" applyBorder="1" applyAlignment="1">
      <alignment horizontal="center" wrapText="1"/>
    </xf>
    <xf numFmtId="0" fontId="15" fillId="0" borderId="29" xfId="0" applyFont="1" applyBorder="1" applyAlignment="1">
      <alignment vertical="center"/>
    </xf>
    <xf numFmtId="0" fontId="14" fillId="0" borderId="30" xfId="0" applyFont="1" applyBorder="1" applyAlignment="1">
      <alignment vertical="top" wrapText="1"/>
    </xf>
    <xf numFmtId="14" fontId="21" fillId="0" borderId="23" xfId="0" applyNumberFormat="1" applyFont="1" applyBorder="1" applyAlignment="1">
      <alignment horizontal="center" vertical="center" wrapText="1"/>
    </xf>
    <xf numFmtId="164" fontId="20" fillId="0" borderId="23" xfId="0" applyNumberFormat="1" applyFont="1" applyBorder="1" applyAlignment="1">
      <alignment horizontal="center" vertical="center" wrapText="1"/>
    </xf>
    <xf numFmtId="0" fontId="20" fillId="0" borderId="23" xfId="0" applyFont="1" applyBorder="1" applyAlignment="1">
      <alignment horizontal="center" wrapText="1"/>
    </xf>
    <xf numFmtId="0" fontId="20" fillId="0" borderId="23" xfId="0" applyFont="1" applyBorder="1" applyAlignment="1">
      <alignment horizontal="center" vertical="center" wrapText="1"/>
    </xf>
    <xf numFmtId="41" fontId="20" fillId="0" borderId="23" xfId="1" applyFont="1" applyBorder="1" applyAlignment="1">
      <alignment horizontal="center" vertical="center" wrapText="1"/>
    </xf>
    <xf numFmtId="0" fontId="20" fillId="5" borderId="34" xfId="0" applyFont="1" applyFill="1" applyBorder="1" applyAlignment="1">
      <alignment horizontal="center" vertical="center" wrapText="1"/>
    </xf>
    <xf numFmtId="14" fontId="20" fillId="5" borderId="34" xfId="0" applyNumberFormat="1" applyFont="1" applyFill="1" applyBorder="1" applyAlignment="1">
      <alignment horizontal="center" vertical="center" wrapText="1"/>
    </xf>
    <xf numFmtId="164" fontId="20" fillId="5" borderId="34" xfId="0" applyNumberFormat="1" applyFont="1" applyFill="1" applyBorder="1" applyAlignment="1">
      <alignment horizontal="center" vertical="center" wrapText="1"/>
    </xf>
    <xf numFmtId="0" fontId="20" fillId="5" borderId="34" xfId="0" applyFont="1" applyFill="1" applyBorder="1" applyAlignment="1">
      <alignment vertical="center" wrapText="1"/>
    </xf>
    <xf numFmtId="165" fontId="20" fillId="5" borderId="34" xfId="0" applyNumberFormat="1" applyFont="1" applyFill="1" applyBorder="1" applyAlignment="1">
      <alignment horizontal="center" vertical="center" wrapText="1"/>
    </xf>
    <xf numFmtId="0" fontId="20" fillId="0" borderId="34" xfId="0" applyFont="1" applyBorder="1" applyAlignment="1">
      <alignment horizontal="center" vertical="center"/>
    </xf>
    <xf numFmtId="0" fontId="15" fillId="5" borderId="28" xfId="0" applyFont="1" applyFill="1" applyBorder="1" applyAlignment="1">
      <alignment vertical="center"/>
    </xf>
    <xf numFmtId="0" fontId="14" fillId="5" borderId="26" xfId="0" applyFont="1" applyFill="1" applyBorder="1" applyAlignment="1">
      <alignment vertical="top" wrapText="1"/>
    </xf>
    <xf numFmtId="0" fontId="14" fillId="5" borderId="32" xfId="0" applyFont="1" applyFill="1" applyBorder="1" applyAlignment="1">
      <alignment vertical="top" wrapText="1"/>
    </xf>
    <xf numFmtId="0" fontId="20" fillId="5" borderId="35" xfId="0" applyFont="1" applyFill="1" applyBorder="1" applyAlignment="1">
      <alignment horizontal="center" vertical="center" wrapText="1"/>
    </xf>
    <xf numFmtId="14" fontId="20" fillId="5" borderId="35" xfId="0" applyNumberFormat="1" applyFont="1" applyFill="1" applyBorder="1" applyAlignment="1">
      <alignment horizontal="center" vertical="center" wrapText="1"/>
    </xf>
    <xf numFmtId="164" fontId="20" fillId="5" borderId="35" xfId="0" applyNumberFormat="1" applyFont="1" applyFill="1" applyBorder="1" applyAlignment="1">
      <alignment horizontal="center" vertical="center" wrapText="1"/>
    </xf>
    <xf numFmtId="0" fontId="20" fillId="5" borderId="35" xfId="0" applyFont="1" applyFill="1" applyBorder="1" applyAlignment="1">
      <alignment vertical="center" wrapText="1"/>
    </xf>
    <xf numFmtId="165" fontId="20" fillId="5" borderId="35" xfId="0" applyNumberFormat="1" applyFont="1" applyFill="1" applyBorder="1" applyAlignment="1">
      <alignment horizontal="center" vertical="center" wrapText="1"/>
    </xf>
    <xf numFmtId="0" fontId="20" fillId="0" borderId="35" xfId="0" applyFont="1" applyBorder="1" applyAlignment="1">
      <alignment horizontal="center" vertical="center"/>
    </xf>
    <xf numFmtId="0" fontId="15" fillId="5" borderId="36" xfId="0" applyFont="1" applyFill="1" applyBorder="1" applyAlignment="1">
      <alignment vertical="center"/>
    </xf>
    <xf numFmtId="0" fontId="14" fillId="5" borderId="37" xfId="0" applyFont="1" applyFill="1" applyBorder="1" applyAlignment="1">
      <alignment vertical="top" wrapText="1"/>
    </xf>
    <xf numFmtId="0" fontId="20" fillId="5" borderId="37" xfId="0" applyFont="1" applyFill="1" applyBorder="1" applyAlignment="1">
      <alignment vertical="top" wrapText="1"/>
    </xf>
    <xf numFmtId="0" fontId="0" fillId="0" borderId="37" xfId="0" applyBorder="1"/>
    <xf numFmtId="0" fontId="14" fillId="5" borderId="38" xfId="0" applyFont="1" applyFill="1" applyBorder="1" applyAlignment="1">
      <alignment vertical="top" wrapText="1"/>
    </xf>
    <xf numFmtId="0" fontId="15" fillId="4" borderId="0" xfId="0" applyFont="1" applyFill="1" applyAlignment="1">
      <alignment horizontal="left" vertical="center"/>
    </xf>
    <xf numFmtId="3" fontId="15" fillId="4" borderId="0" xfId="0" applyNumberFormat="1" applyFont="1" applyFill="1" applyAlignment="1">
      <alignment horizontal="center" wrapText="1"/>
    </xf>
    <xf numFmtId="0" fontId="0" fillId="0" borderId="32" xfId="0" applyBorder="1"/>
    <xf numFmtId="0" fontId="20" fillId="0" borderId="35" xfId="0" applyFont="1" applyBorder="1" applyAlignment="1">
      <alignment horizontal="center" vertical="center" wrapText="1"/>
    </xf>
    <xf numFmtId="14" fontId="21" fillId="0" borderId="35" xfId="0" applyNumberFormat="1" applyFont="1" applyBorder="1" applyAlignment="1">
      <alignment horizontal="center" vertical="center" wrapText="1"/>
    </xf>
    <xf numFmtId="164" fontId="20" fillId="0" borderId="35" xfId="0" applyNumberFormat="1" applyFont="1" applyBorder="1" applyAlignment="1">
      <alignment horizontal="center" vertical="center" wrapText="1"/>
    </xf>
    <xf numFmtId="0" fontId="20" fillId="0" borderId="35" xfId="0" applyFont="1" applyBorder="1" applyAlignment="1">
      <alignment horizontal="center" wrapText="1"/>
    </xf>
    <xf numFmtId="41" fontId="20" fillId="0" borderId="35" xfId="1" applyFont="1" applyBorder="1" applyAlignment="1">
      <alignment horizontal="center" vertical="center" wrapText="1"/>
    </xf>
    <xf numFmtId="0" fontId="20" fillId="0" borderId="34" xfId="0" applyFont="1" applyBorder="1" applyAlignment="1">
      <alignment horizontal="center" vertical="center" wrapText="1"/>
    </xf>
    <xf numFmtId="14" fontId="21" fillId="0" borderId="34" xfId="0" applyNumberFormat="1" applyFont="1" applyBorder="1" applyAlignment="1">
      <alignment horizontal="center" vertical="center" wrapText="1"/>
    </xf>
    <xf numFmtId="164" fontId="20" fillId="0" borderId="34" xfId="0" applyNumberFormat="1" applyFont="1" applyBorder="1" applyAlignment="1">
      <alignment horizontal="center" vertical="center" wrapText="1"/>
    </xf>
    <xf numFmtId="0" fontId="20" fillId="0" borderId="34" xfId="0" applyFont="1" applyBorder="1" applyAlignment="1">
      <alignment horizontal="center" wrapText="1"/>
    </xf>
    <xf numFmtId="41" fontId="20" fillId="0" borderId="34" xfId="1" applyFont="1" applyBorder="1" applyAlignment="1">
      <alignment horizontal="center" vertical="center" wrapText="1"/>
    </xf>
    <xf numFmtId="0" fontId="15" fillId="0" borderId="28" xfId="0" applyFont="1" applyBorder="1" applyAlignment="1">
      <alignment vertical="center"/>
    </xf>
    <xf numFmtId="0" fontId="14" fillId="0" borderId="26" xfId="0" applyFont="1" applyBorder="1" applyAlignment="1">
      <alignment vertical="top" wrapText="1"/>
    </xf>
    <xf numFmtId="41" fontId="20" fillId="0" borderId="26" xfId="1" applyFont="1" applyBorder="1" applyAlignment="1">
      <alignment horizontal="center" vertical="center" wrapText="1"/>
    </xf>
    <xf numFmtId="0" fontId="22" fillId="0" borderId="0" xfId="0" applyFont="1"/>
    <xf numFmtId="0" fontId="16" fillId="0" borderId="0" xfId="0" applyFont="1"/>
    <xf numFmtId="0" fontId="16" fillId="0" borderId="23" xfId="0" applyFont="1" applyBorder="1"/>
    <xf numFmtId="0" fontId="16" fillId="0" borderId="32" xfId="0" applyFont="1" applyBorder="1"/>
    <xf numFmtId="0" fontId="14" fillId="0" borderId="35" xfId="0" applyFont="1" applyBorder="1"/>
    <xf numFmtId="0" fontId="0" fillId="0" borderId="35" xfId="0" applyBorder="1"/>
    <xf numFmtId="41" fontId="0" fillId="0" borderId="35" xfId="1" applyFont="1" applyBorder="1"/>
    <xf numFmtId="41" fontId="0" fillId="0" borderId="39" xfId="1" applyFont="1" applyBorder="1"/>
    <xf numFmtId="0" fontId="0" fillId="0" borderId="40" xfId="0" applyBorder="1"/>
    <xf numFmtId="0" fontId="14" fillId="0" borderId="40" xfId="0" applyFont="1" applyBorder="1"/>
    <xf numFmtId="41" fontId="0" fillId="0" borderId="40" xfId="0" applyNumberFormat="1" applyBorder="1"/>
    <xf numFmtId="41" fontId="0" fillId="0" borderId="41" xfId="0" applyNumberFormat="1" applyBorder="1"/>
    <xf numFmtId="0" fontId="0" fillId="0" borderId="34" xfId="0" applyBorder="1"/>
    <xf numFmtId="41" fontId="16" fillId="0" borderId="34" xfId="1" applyFont="1" applyBorder="1"/>
    <xf numFmtId="41" fontId="16" fillId="0" borderId="38" xfId="1" applyFont="1" applyBorder="1"/>
    <xf numFmtId="166" fontId="14" fillId="0" borderId="35" xfId="0" applyNumberFormat="1" applyFont="1" applyBorder="1"/>
    <xf numFmtId="166" fontId="0" fillId="0" borderId="40" xfId="0" applyNumberFormat="1" applyBorder="1"/>
    <xf numFmtId="166" fontId="0" fillId="0" borderId="35" xfId="0" applyNumberFormat="1" applyBorder="1"/>
    <xf numFmtId="41" fontId="0" fillId="0" borderId="40" xfId="1" applyFont="1" applyBorder="1"/>
    <xf numFmtId="166" fontId="0" fillId="0" borderId="34" xfId="0" applyNumberFormat="1" applyBorder="1"/>
    <xf numFmtId="0" fontId="14" fillId="0" borderId="0" xfId="0" applyFont="1"/>
    <xf numFmtId="4" fontId="0" fillId="0" borderId="0" xfId="0" applyNumberFormat="1"/>
    <xf numFmtId="41" fontId="0" fillId="0" borderId="0" xfId="1" applyFont="1"/>
    <xf numFmtId="0" fontId="14" fillId="0" borderId="34" xfId="0" applyFont="1" applyBorder="1"/>
    <xf numFmtId="166" fontId="14" fillId="0" borderId="40" xfId="0" applyNumberFormat="1" applyFont="1" applyBorder="1"/>
    <xf numFmtId="0" fontId="14" fillId="0" borderId="33" xfId="0" applyFont="1" applyBorder="1"/>
    <xf numFmtId="0" fontId="14" fillId="0" borderId="39" xfId="0" applyFont="1" applyBorder="1"/>
    <xf numFmtId="41" fontId="0" fillId="0" borderId="35" xfId="0" applyNumberFormat="1" applyBorder="1"/>
    <xf numFmtId="0" fontId="0" fillId="0" borderId="42" xfId="0" applyBorder="1"/>
    <xf numFmtId="0" fontId="14" fillId="0" borderId="41" xfId="0" applyFont="1" applyBorder="1"/>
    <xf numFmtId="0" fontId="0" fillId="0" borderId="36" xfId="0" applyBorder="1"/>
    <xf numFmtId="0" fontId="0" fillId="0" borderId="38" xfId="0" applyBorder="1"/>
    <xf numFmtId="41" fontId="16" fillId="5" borderId="34" xfId="0" applyNumberFormat="1" applyFont="1" applyFill="1" applyBorder="1"/>
    <xf numFmtId="0" fontId="0" fillId="0" borderId="39" xfId="0" applyBorder="1"/>
    <xf numFmtId="0" fontId="0" fillId="0" borderId="41" xfId="0" applyBorder="1"/>
    <xf numFmtId="0" fontId="18" fillId="0" borderId="0" xfId="0" applyFont="1"/>
    <xf numFmtId="17" fontId="16" fillId="0" borderId="0" xfId="0" applyNumberFormat="1" applyFont="1" applyAlignment="1">
      <alignment horizontal="left"/>
    </xf>
    <xf numFmtId="0" fontId="16" fillId="0" borderId="23" xfId="0" applyFont="1" applyBorder="1" applyAlignment="1">
      <alignment horizontal="center"/>
    </xf>
    <xf numFmtId="0" fontId="14" fillId="0" borderId="23" xfId="0" applyFont="1" applyBorder="1"/>
    <xf numFmtId="41" fontId="0" fillId="0" borderId="23" xfId="1" applyFont="1" applyBorder="1"/>
    <xf numFmtId="41" fontId="14" fillId="0" borderId="0" xfId="0" applyNumberFormat="1" applyFont="1"/>
    <xf numFmtId="0" fontId="14" fillId="0" borderId="28" xfId="0" applyFont="1" applyBorder="1"/>
    <xf numFmtId="41" fontId="0" fillId="0" borderId="23" xfId="0" applyNumberFormat="1" applyBorder="1"/>
    <xf numFmtId="41" fontId="0" fillId="0" borderId="32" xfId="1" applyFont="1" applyBorder="1"/>
    <xf numFmtId="41" fontId="0" fillId="0" borderId="32" xfId="0" applyNumberFormat="1" applyBorder="1"/>
    <xf numFmtId="0" fontId="4" fillId="7" borderId="0" xfId="0" applyFont="1" applyFill="1" applyAlignment="1">
      <alignment horizontal="center"/>
    </xf>
    <xf numFmtId="9" fontId="0" fillId="0" borderId="0" xfId="2" applyFont="1"/>
    <xf numFmtId="41" fontId="3" fillId="0" borderId="0" xfId="0" applyNumberFormat="1" applyFont="1"/>
    <xf numFmtId="9" fontId="3" fillId="0" borderId="0" xfId="2" applyFont="1"/>
    <xf numFmtId="9" fontId="0" fillId="0" borderId="23" xfId="2" applyFont="1" applyBorder="1"/>
    <xf numFmtId="0" fontId="23" fillId="8" borderId="0" xfId="0" applyFont="1" applyFill="1"/>
    <xf numFmtId="3" fontId="23" fillId="8" borderId="0" xfId="0" applyNumberFormat="1" applyFont="1" applyFill="1"/>
    <xf numFmtId="0" fontId="15" fillId="3" borderId="0" xfId="0" applyFont="1" applyFill="1"/>
    <xf numFmtId="0" fontId="20" fillId="3" borderId="0" xfId="0" applyFont="1" applyFill="1"/>
    <xf numFmtId="3" fontId="20" fillId="3" borderId="0" xfId="0" applyNumberFormat="1" applyFont="1" applyFill="1"/>
    <xf numFmtId="3" fontId="15" fillId="3" borderId="43" xfId="0" applyNumberFormat="1" applyFont="1" applyFill="1" applyBorder="1"/>
    <xf numFmtId="9" fontId="20" fillId="3" borderId="0" xfId="0" applyNumberFormat="1" applyFont="1" applyFill="1"/>
    <xf numFmtId="0" fontId="15" fillId="3" borderId="12" xfId="0" applyFont="1" applyFill="1" applyBorder="1"/>
    <xf numFmtId="0" fontId="15" fillId="3" borderId="0" xfId="0" applyFont="1" applyFill="1" applyAlignment="1">
      <alignment wrapText="1"/>
    </xf>
    <xf numFmtId="0" fontId="20" fillId="3" borderId="0" xfId="0" applyFont="1" applyFill="1" applyAlignment="1">
      <alignment wrapText="1"/>
    </xf>
    <xf numFmtId="0" fontId="15" fillId="3" borderId="43" xfId="0" applyFont="1" applyFill="1" applyBorder="1" applyAlignment="1">
      <alignment wrapText="1"/>
    </xf>
    <xf numFmtId="0" fontId="15" fillId="3" borderId="12" xfId="0" applyFont="1" applyFill="1" applyBorder="1" applyAlignment="1">
      <alignment wrapText="1"/>
    </xf>
    <xf numFmtId="0" fontId="23" fillId="8" borderId="12" xfId="0" applyFont="1" applyFill="1" applyBorder="1"/>
    <xf numFmtId="0" fontId="20" fillId="3" borderId="12" xfId="0" applyFont="1" applyFill="1" applyBorder="1"/>
    <xf numFmtId="3" fontId="20" fillId="3" borderId="12" xfId="0" applyNumberFormat="1" applyFont="1" applyFill="1" applyBorder="1"/>
    <xf numFmtId="3" fontId="15" fillId="3" borderId="4" xfId="0" applyNumberFormat="1" applyFont="1" applyFill="1" applyBorder="1"/>
    <xf numFmtId="3" fontId="15" fillId="3" borderId="0" xfId="0" applyNumberFormat="1" applyFont="1" applyFill="1"/>
    <xf numFmtId="3" fontId="15" fillId="3" borderId="12" xfId="0" applyNumberFormat="1" applyFont="1" applyFill="1" applyBorder="1"/>
    <xf numFmtId="0" fontId="0" fillId="5" borderId="0" xfId="0" applyFill="1" applyAlignment="1">
      <alignment vertical="top"/>
    </xf>
    <xf numFmtId="14" fontId="0" fillId="5" borderId="0" xfId="0" applyNumberFormat="1" applyFill="1" applyAlignment="1">
      <alignment horizontal="left" vertical="top"/>
    </xf>
    <xf numFmtId="20" fontId="0" fillId="5" borderId="0" xfId="0" applyNumberFormat="1" applyFill="1" applyAlignment="1">
      <alignment horizontal="left" vertical="top"/>
    </xf>
    <xf numFmtId="0" fontId="0" fillId="5" borderId="0" xfId="0" applyFill="1" applyAlignment="1">
      <alignment vertical="top" wrapText="1"/>
    </xf>
    <xf numFmtId="0" fontId="0" fillId="0" borderId="23" xfId="0" applyBorder="1" applyAlignment="1">
      <alignment vertical="top" wrapText="1"/>
    </xf>
    <xf numFmtId="0" fontId="3" fillId="0" borderId="0" xfId="3" applyFont="1"/>
    <xf numFmtId="0" fontId="2" fillId="0" borderId="0" xfId="3"/>
    <xf numFmtId="0" fontId="2" fillId="0" borderId="23" xfId="3" applyBorder="1"/>
    <xf numFmtId="0" fontId="2" fillId="0" borderId="28" xfId="3" applyBorder="1"/>
    <xf numFmtId="167" fontId="2" fillId="0" borderId="23" xfId="1" applyNumberFormat="1" applyFont="1" applyBorder="1"/>
    <xf numFmtId="167" fontId="2" fillId="0" borderId="23" xfId="3" applyNumberFormat="1" applyBorder="1"/>
    <xf numFmtId="167" fontId="2" fillId="0" borderId="0" xfId="3" applyNumberFormat="1"/>
    <xf numFmtId="0" fontId="23" fillId="9" borderId="0" xfId="0" applyFont="1" applyFill="1"/>
    <xf numFmtId="3" fontId="23" fillId="9" borderId="0" xfId="0" applyNumberFormat="1" applyFont="1" applyFill="1"/>
    <xf numFmtId="0" fontId="23" fillId="9" borderId="12" xfId="0" applyFont="1" applyFill="1" applyBorder="1"/>
    <xf numFmtId="0" fontId="24" fillId="3" borderId="0" xfId="0" applyFont="1" applyFill="1"/>
    <xf numFmtId="3" fontId="24" fillId="3" borderId="0" xfId="0" applyNumberFormat="1" applyFont="1" applyFill="1"/>
    <xf numFmtId="3" fontId="25" fillId="3" borderId="0" xfId="0" applyNumberFormat="1" applyFont="1" applyFill="1"/>
    <xf numFmtId="0" fontId="26" fillId="0" borderId="0" xfId="0" applyFont="1" applyAlignment="1">
      <alignment wrapText="1"/>
    </xf>
    <xf numFmtId="0" fontId="3" fillId="0" borderId="23" xfId="3" applyFont="1" applyBorder="1" applyAlignment="1">
      <alignment horizontal="center"/>
    </xf>
    <xf numFmtId="167" fontId="27" fillId="0" borderId="23" xfId="3" applyNumberFormat="1" applyFont="1" applyBorder="1"/>
    <xf numFmtId="167" fontId="29" fillId="10" borderId="23" xfId="3" applyNumberFormat="1" applyFont="1" applyFill="1" applyBorder="1"/>
    <xf numFmtId="0" fontId="28" fillId="0" borderId="26" xfId="3" applyFont="1" applyBorder="1"/>
    <xf numFmtId="167" fontId="29" fillId="0" borderId="23" xfId="3" applyNumberFormat="1" applyFont="1" applyBorder="1"/>
    <xf numFmtId="167" fontId="27" fillId="10" borderId="23" xfId="3" applyNumberFormat="1" applyFont="1" applyFill="1" applyBorder="1"/>
    <xf numFmtId="167" fontId="27" fillId="0" borderId="23" xfId="1" applyNumberFormat="1" applyFont="1" applyBorder="1"/>
    <xf numFmtId="0" fontId="28" fillId="0" borderId="32" xfId="3" applyFont="1" applyBorder="1"/>
    <xf numFmtId="167" fontId="29" fillId="0" borderId="23" xfId="1" applyNumberFormat="1" applyFont="1" applyBorder="1"/>
    <xf numFmtId="0" fontId="30" fillId="0" borderId="0" xfId="3" applyFont="1"/>
    <xf numFmtId="0" fontId="27" fillId="0" borderId="0" xfId="3" applyFont="1" applyAlignment="1">
      <alignment horizontal="left" vertical="center"/>
    </xf>
    <xf numFmtId="0" fontId="31" fillId="0" borderId="0" xfId="3" applyFont="1" applyAlignment="1">
      <alignment horizontal="center" vertical="center" wrapText="1"/>
    </xf>
    <xf numFmtId="0" fontId="3" fillId="0" borderId="0" xfId="3" applyFont="1" applyAlignment="1">
      <alignment horizontal="center" vertical="center"/>
    </xf>
    <xf numFmtId="0" fontId="32" fillId="11" borderId="16" xfId="0" applyFont="1" applyFill="1" applyBorder="1" applyAlignment="1">
      <alignment vertical="center"/>
    </xf>
    <xf numFmtId="0" fontId="32" fillId="11" borderId="14" xfId="0" applyFont="1" applyFill="1" applyBorder="1" applyAlignment="1">
      <alignment vertical="center"/>
    </xf>
    <xf numFmtId="0" fontId="32" fillId="0" borderId="10" xfId="0" applyFont="1" applyBorder="1" applyAlignment="1">
      <alignment vertical="center"/>
    </xf>
    <xf numFmtId="0" fontId="33" fillId="0" borderId="6" xfId="0" applyFont="1" applyBorder="1" applyAlignment="1">
      <alignment horizontal="right" vertical="center"/>
    </xf>
    <xf numFmtId="3" fontId="33" fillId="0" borderId="6" xfId="0" applyNumberFormat="1" applyFont="1" applyBorder="1" applyAlignment="1">
      <alignment horizontal="right" vertical="center"/>
    </xf>
    <xf numFmtId="0" fontId="32" fillId="11" borderId="10" xfId="0" applyFont="1" applyFill="1" applyBorder="1" applyAlignment="1">
      <alignment vertical="center"/>
    </xf>
    <xf numFmtId="0" fontId="32" fillId="11" borderId="6" xfId="0" applyFont="1" applyFill="1" applyBorder="1" applyAlignment="1">
      <alignment horizontal="right" vertical="center"/>
    </xf>
    <xf numFmtId="3" fontId="32" fillId="11" borderId="6" xfId="0" applyNumberFormat="1" applyFont="1" applyFill="1" applyBorder="1" applyAlignment="1">
      <alignment horizontal="right" vertical="center"/>
    </xf>
    <xf numFmtId="0" fontId="32" fillId="11" borderId="16" xfId="0" applyFont="1" applyFill="1" applyBorder="1" applyAlignment="1">
      <alignment horizontal="center" vertical="center" wrapText="1"/>
    </xf>
    <xf numFmtId="0" fontId="32" fillId="11" borderId="14" xfId="0" applyFont="1" applyFill="1" applyBorder="1" applyAlignment="1">
      <alignment horizontal="center" vertical="center" wrapText="1"/>
    </xf>
    <xf numFmtId="0" fontId="33" fillId="0" borderId="6" xfId="0" applyFont="1" applyBorder="1" applyAlignment="1">
      <alignment vertical="center"/>
    </xf>
    <xf numFmtId="0" fontId="34" fillId="12" borderId="45" xfId="0" applyFont="1" applyFill="1" applyBorder="1"/>
    <xf numFmtId="0" fontId="35" fillId="12" borderId="0" xfId="0" applyFont="1" applyFill="1"/>
    <xf numFmtId="0" fontId="36" fillId="0" borderId="0" xfId="0" applyFont="1"/>
    <xf numFmtId="0" fontId="34" fillId="12" borderId="46" xfId="0" applyFont="1" applyFill="1" applyBorder="1"/>
    <xf numFmtId="0" fontId="3" fillId="0" borderId="0" xfId="0" applyFont="1"/>
    <xf numFmtId="0" fontId="35" fillId="12" borderId="0" xfId="0" applyFont="1" applyFill="1" applyAlignment="1">
      <alignment horizontal="center" vertical="center"/>
    </xf>
    <xf numFmtId="0" fontId="36" fillId="0" borderId="0" xfId="0" applyFont="1" applyAlignment="1">
      <alignment horizontal="center" vertical="center"/>
    </xf>
    <xf numFmtId="0" fontId="34" fillId="12" borderId="46" xfId="0" applyFont="1" applyFill="1" applyBorder="1" applyAlignment="1">
      <alignment horizontal="center" vertical="center"/>
    </xf>
    <xf numFmtId="0" fontId="37" fillId="0" borderId="0" xfId="0" applyFont="1"/>
    <xf numFmtId="0" fontId="20" fillId="0" borderId="34" xfId="0" applyFont="1" applyBorder="1" applyAlignment="1">
      <alignment horizontal="center" vertical="center" wrapText="1"/>
    </xf>
    <xf numFmtId="0" fontId="20" fillId="0" borderId="34" xfId="0" applyFont="1" applyBorder="1" applyAlignment="1">
      <alignment horizontal="left" vertical="center" wrapText="1"/>
    </xf>
    <xf numFmtId="0" fontId="20" fillId="0" borderId="23" xfId="0" applyFont="1" applyBorder="1" applyAlignment="1">
      <alignment horizontal="center" vertical="center" wrapText="1"/>
    </xf>
    <xf numFmtId="0" fontId="20" fillId="0" borderId="23" xfId="0" applyFont="1" applyBorder="1" applyAlignment="1">
      <alignment horizontal="left" vertical="center" wrapText="1"/>
    </xf>
    <xf numFmtId="0" fontId="17" fillId="6" borderId="23" xfId="0" applyFont="1" applyFill="1" applyBorder="1" applyAlignment="1">
      <alignment horizontal="center" vertical="center" wrapText="1"/>
    </xf>
    <xf numFmtId="0" fontId="20" fillId="0" borderId="28"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28" xfId="0" applyFont="1" applyBorder="1" applyAlignment="1">
      <alignment horizontal="left" vertical="center" wrapText="1"/>
    </xf>
    <xf numFmtId="0" fontId="20" fillId="0" borderId="32" xfId="0" applyFont="1" applyBorder="1" applyAlignment="1">
      <alignment horizontal="left" vertical="center" wrapText="1"/>
    </xf>
    <xf numFmtId="0" fontId="20" fillId="0" borderId="35" xfId="0" applyFont="1" applyBorder="1" applyAlignment="1">
      <alignment horizontal="center" vertical="center" wrapText="1"/>
    </xf>
    <xf numFmtId="0" fontId="20" fillId="0" borderId="35" xfId="0" applyFont="1" applyBorder="1" applyAlignment="1">
      <alignment horizontal="left" vertical="center" wrapText="1"/>
    </xf>
    <xf numFmtId="0" fontId="15" fillId="4" borderId="23" xfId="0" applyFont="1" applyFill="1" applyBorder="1" applyAlignment="1">
      <alignment horizontal="left" vertical="center"/>
    </xf>
    <xf numFmtId="3" fontId="15" fillId="4" borderId="23" xfId="0" applyNumberFormat="1" applyFont="1" applyFill="1" applyBorder="1" applyAlignment="1">
      <alignment horizontal="center" wrapText="1"/>
    </xf>
    <xf numFmtId="0" fontId="17" fillId="6" borderId="23" xfId="0" applyFont="1" applyFill="1" applyBorder="1" applyAlignment="1">
      <alignment vertical="center" wrapText="1"/>
    </xf>
    <xf numFmtId="0" fontId="17" fillId="6" borderId="23" xfId="0" applyFont="1" applyFill="1" applyBorder="1" applyAlignment="1">
      <alignment horizontal="center" wrapText="1"/>
    </xf>
    <xf numFmtId="0" fontId="17" fillId="4" borderId="23" xfId="0" applyFont="1" applyFill="1" applyBorder="1" applyAlignment="1">
      <alignment horizontal="left" vertical="center" wrapText="1"/>
    </xf>
    <xf numFmtId="0" fontId="20" fillId="5" borderId="23" xfId="0" applyFont="1" applyFill="1" applyBorder="1" applyAlignment="1">
      <alignment horizontal="center" vertical="center" wrapText="1"/>
    </xf>
    <xf numFmtId="0" fontId="20" fillId="5" borderId="35" xfId="0" applyFont="1" applyFill="1" applyBorder="1" applyAlignment="1">
      <alignment horizontal="center" vertical="center" wrapText="1"/>
    </xf>
    <xf numFmtId="0" fontId="20" fillId="5" borderId="34" xfId="0" applyFont="1" applyFill="1" applyBorder="1" applyAlignment="1">
      <alignment horizontal="center" vertical="center" wrapText="1"/>
    </xf>
    <xf numFmtId="0" fontId="17" fillId="6" borderId="23" xfId="0" applyFont="1" applyFill="1" applyBorder="1" applyAlignment="1">
      <alignment horizontal="left" vertical="center"/>
    </xf>
    <xf numFmtId="0" fontId="15" fillId="6" borderId="23" xfId="0" applyFont="1" applyFill="1" applyBorder="1" applyAlignment="1">
      <alignment horizontal="center" vertical="center" wrapText="1"/>
    </xf>
    <xf numFmtId="0" fontId="18" fillId="0" borderId="23" xfId="0" applyFont="1" applyBorder="1" applyAlignment="1">
      <alignment horizontal="center" vertical="center"/>
    </xf>
    <xf numFmtId="0" fontId="16" fillId="4" borderId="19" xfId="0" applyFont="1" applyFill="1" applyBorder="1" applyAlignment="1">
      <alignment wrapText="1"/>
    </xf>
    <xf numFmtId="0" fontId="16" fillId="4" borderId="20" xfId="0" applyFont="1" applyFill="1" applyBorder="1" applyAlignment="1">
      <alignment wrapText="1"/>
    </xf>
    <xf numFmtId="0" fontId="16" fillId="4" borderId="21" xfId="0" applyFont="1" applyFill="1" applyBorder="1" applyAlignment="1">
      <alignment wrapText="1"/>
    </xf>
    <xf numFmtId="0" fontId="17" fillId="5" borderId="23" xfId="0" applyFont="1" applyFill="1" applyBorder="1" applyAlignment="1">
      <alignment vertical="center" wrapText="1"/>
    </xf>
    <xf numFmtId="0" fontId="17" fillId="5" borderId="23" xfId="0" applyFont="1" applyFill="1" applyBorder="1" applyAlignment="1">
      <alignment horizontal="center" wrapText="1"/>
    </xf>
    <xf numFmtId="0" fontId="17" fillId="5" borderId="23" xfId="0" applyFont="1" applyFill="1" applyBorder="1" applyAlignment="1">
      <alignment horizontal="center" vertical="center" wrapText="1"/>
    </xf>
    <xf numFmtId="0" fontId="5" fillId="2" borderId="11" xfId="0" applyFont="1" applyFill="1" applyBorder="1" applyAlignment="1">
      <alignment wrapText="1"/>
    </xf>
    <xf numFmtId="0" fontId="5" fillId="2" borderId="15" xfId="0" applyFont="1" applyFill="1" applyBorder="1" applyAlignment="1">
      <alignment wrapText="1"/>
    </xf>
    <xf numFmtId="0" fontId="5" fillId="2" borderId="3" xfId="0" applyFont="1" applyFill="1" applyBorder="1" applyAlignment="1">
      <alignment wrapText="1"/>
    </xf>
    <xf numFmtId="14" fontId="12" fillId="2" borderId="13" xfId="0" applyNumberFormat="1" applyFont="1" applyFill="1" applyBorder="1" applyAlignment="1">
      <alignment horizontal="center" vertical="center"/>
    </xf>
    <xf numFmtId="0" fontId="12" fillId="2" borderId="5" xfId="0" applyFont="1" applyFill="1" applyBorder="1" applyAlignment="1">
      <alignment horizontal="center" vertical="center"/>
    </xf>
    <xf numFmtId="14" fontId="12" fillId="2" borderId="4"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23" fillId="8" borderId="0" xfId="0" applyFont="1" applyFill="1" applyAlignment="1">
      <alignment wrapText="1"/>
    </xf>
    <xf numFmtId="0" fontId="23" fillId="8" borderId="44" xfId="0" applyFont="1" applyFill="1" applyBorder="1" applyAlignment="1">
      <alignment wrapText="1"/>
    </xf>
    <xf numFmtId="0" fontId="0" fillId="0" borderId="0" xfId="0" applyAlignment="1">
      <alignment wrapText="1"/>
    </xf>
    <xf numFmtId="0" fontId="0" fillId="0" borderId="0" xfId="0" applyAlignment="1">
      <alignment horizontal="left" vertical="top" wrapText="1"/>
    </xf>
    <xf numFmtId="0" fontId="23" fillId="9" borderId="0" xfId="0" applyFont="1" applyFill="1" applyAlignment="1">
      <alignment wrapText="1"/>
    </xf>
    <xf numFmtId="0" fontId="23" fillId="9" borderId="44" xfId="0" applyFont="1" applyFill="1" applyBorder="1" applyAlignment="1">
      <alignment wrapText="1"/>
    </xf>
    <xf numFmtId="0" fontId="0" fillId="0" borderId="0" xfId="0"/>
  </cellXfs>
  <cellStyles count="4">
    <cellStyle name="Millares [0]" xfId="1" builtinId="6"/>
    <cellStyle name="Normal" xfId="0" builtinId="0"/>
    <cellStyle name="Normal 2" xfId="3" xr:uid="{0E3850DA-F674-4782-B12A-D3B9EA076A7B}"/>
    <cellStyle name="Porcentaje" xfId="2" builtinId="5"/>
  </cellStyles>
  <dxfs count="7">
    <dxf>
      <alignment vertical="top" textRotation="0" indent="0" justifyLastLine="0" shrinkToFit="0" readingOrder="0"/>
    </dxf>
    <dxf>
      <alignmen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s>
  <tableStyles count="1" defaultTableStyle="TableStyleMedium2" defaultPivotStyle="PivotStyleLight16">
    <tableStyle name="Invisible" pivot="0" table="0" count="0" xr9:uid="{D8EA0A30-B2BF-4558-943A-7CF4BD18AE8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D67298-37A8-4793-88D3-24A9F8E811A6}" name="Tabla1" displayName="Tabla1" ref="A1:E65" totalsRowShown="0" headerRowDxfId="6" dataDxfId="5">
  <tableColumns count="5">
    <tableColumn id="1" xr3:uid="{00000000-0010-0000-0100-000001000000}" name="N°" dataDxfId="4">
      <calculatedColumnFormula>ROW() - ROW(Tabla1[[#Headers],[N°]])</calculatedColumnFormula>
    </tableColumn>
    <tableColumn id="2" xr3:uid="{00000000-0010-0000-0100-000002000000}" name="FECHA RECEPCIÓN PREGUNTA" dataDxfId="3"/>
    <tableColumn id="3" xr3:uid="{00000000-0010-0000-0100-000003000000}" name="HORA RECEPCIÓN PREGUNTA" dataDxfId="2"/>
    <tableColumn id="4" xr3:uid="{00000000-0010-0000-0100-000004000000}" name="PREGUNTA" dataDxfId="1"/>
    <tableColumn id="6" xr3:uid="{00000000-0010-0000-0100-000006000000}" name="RESPUESTA" dataDxfId="0"/>
  </tableColumns>
  <tableStyleInfo name="TableStyleLight9" showFirstColumn="0" showLastColumn="0"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BD799-18FA-4937-8F22-955E99CFBE86}">
  <dimension ref="A1:E65"/>
  <sheetViews>
    <sheetView tabSelected="1" zoomScale="112" zoomScaleNormal="112" workbookViewId="0">
      <selection activeCell="A2" sqref="A2:E65"/>
    </sheetView>
  </sheetViews>
  <sheetFormatPr baseColWidth="10" defaultColWidth="10.88671875" defaultRowHeight="14.4" x14ac:dyDescent="0.3"/>
  <cols>
    <col min="1" max="1" width="5.109375" style="1" customWidth="1"/>
    <col min="2" max="2" width="15.6640625" style="6" customWidth="1"/>
    <col min="3" max="3" width="15.33203125" style="6" customWidth="1"/>
    <col min="4" max="5" width="102.109375" style="1" customWidth="1"/>
    <col min="6" max="16384" width="10.88671875" style="1"/>
  </cols>
  <sheetData>
    <row r="1" spans="1:5" ht="43.2" x14ac:dyDescent="0.3">
      <c r="A1" s="1" t="s">
        <v>0</v>
      </c>
      <c r="B1" s="2" t="s">
        <v>1</v>
      </c>
      <c r="C1" s="2" t="s">
        <v>2</v>
      </c>
      <c r="D1" s="1" t="s">
        <v>3</v>
      </c>
      <c r="E1" s="1" t="s">
        <v>4</v>
      </c>
    </row>
    <row r="2" spans="1:5" ht="172.8" x14ac:dyDescent="0.3">
      <c r="A2" s="1">
        <f>ROW() - ROW(Tabla1[[#Headers],[N°]])</f>
        <v>1</v>
      </c>
      <c r="B2" s="3">
        <v>46092</v>
      </c>
      <c r="C2" s="4">
        <v>0.37013888888888891</v>
      </c>
      <c r="D2" s="5" t="s">
        <v>5</v>
      </c>
      <c r="E2" s="1" t="s">
        <v>6</v>
      </c>
    </row>
    <row r="3" spans="1:5" ht="57.6" x14ac:dyDescent="0.3">
      <c r="A3" s="1">
        <f>ROW() - ROW(Tabla1[[#Headers],[N°]])</f>
        <v>2</v>
      </c>
      <c r="B3" s="3">
        <v>46092</v>
      </c>
      <c r="C3" s="4">
        <v>0.37013888888888891</v>
      </c>
      <c r="D3" s="5" t="s">
        <v>7</v>
      </c>
      <c r="E3" s="1" t="s">
        <v>6</v>
      </c>
    </row>
    <row r="4" spans="1:5" ht="248.25" customHeight="1" x14ac:dyDescent="0.3">
      <c r="A4" s="1">
        <f>ROW() - ROW(Tabla1[[#Headers],[N°]])</f>
        <v>3</v>
      </c>
      <c r="B4" s="3">
        <v>46092</v>
      </c>
      <c r="C4" s="4">
        <v>0.37013888888888891</v>
      </c>
      <c r="D4" s="5" t="s">
        <v>8</v>
      </c>
      <c r="E4" s="5" t="s">
        <v>9</v>
      </c>
    </row>
    <row r="5" spans="1:5" ht="186.75" customHeight="1" x14ac:dyDescent="0.3">
      <c r="A5" s="1">
        <f>ROW() - ROW(Tabla1[[#Headers],[N°]])</f>
        <v>4</v>
      </c>
      <c r="B5" s="3">
        <v>46092</v>
      </c>
      <c r="C5" s="4">
        <v>0.37013888888888891</v>
      </c>
      <c r="D5" s="5" t="s">
        <v>10</v>
      </c>
      <c r="E5" s="5" t="s">
        <v>11</v>
      </c>
    </row>
    <row r="6" spans="1:5" ht="189" customHeight="1" x14ac:dyDescent="0.3">
      <c r="A6" s="1">
        <f>ROW() - ROW(Tabla1[[#Headers],[N°]])</f>
        <v>5</v>
      </c>
      <c r="B6" s="3">
        <v>46092</v>
      </c>
      <c r="C6" s="4">
        <v>0.37013888888888891</v>
      </c>
      <c r="D6" s="5" t="s">
        <v>12</v>
      </c>
      <c r="E6" s="5" t="s">
        <v>13</v>
      </c>
    </row>
    <row r="7" spans="1:5" ht="69.75" customHeight="1" x14ac:dyDescent="0.3">
      <c r="A7" s="1">
        <f>ROW() - ROW(Tabla1[[#Headers],[N°]])</f>
        <v>6</v>
      </c>
      <c r="B7" s="3">
        <v>46092</v>
      </c>
      <c r="C7" s="4">
        <v>0.37013888888888891</v>
      </c>
      <c r="D7" s="5" t="s">
        <v>14</v>
      </c>
      <c r="E7" s="182" t="s">
        <v>15</v>
      </c>
    </row>
    <row r="8" spans="1:5" ht="78" customHeight="1" x14ac:dyDescent="0.3">
      <c r="A8" s="1">
        <f>ROW() - ROW(Tabla1[[#Headers],[N°]])</f>
        <v>7</v>
      </c>
      <c r="B8" s="3">
        <v>46092</v>
      </c>
      <c r="C8" s="4">
        <v>0.37013888888888891</v>
      </c>
      <c r="D8" s="5" t="s">
        <v>16</v>
      </c>
      <c r="E8" s="1" t="s">
        <v>17</v>
      </c>
    </row>
    <row r="9" spans="1:5" ht="63" customHeight="1" x14ac:dyDescent="0.3">
      <c r="A9" s="1">
        <f>ROW() - ROW(Tabla1[[#Headers],[N°]])</f>
        <v>8</v>
      </c>
      <c r="B9" s="3">
        <v>46092</v>
      </c>
      <c r="C9" s="4">
        <v>0.37013888888888891</v>
      </c>
      <c r="D9" s="5" t="s">
        <v>18</v>
      </c>
      <c r="E9" s="5" t="s">
        <v>19</v>
      </c>
    </row>
    <row r="10" spans="1:5" ht="48.75" customHeight="1" x14ac:dyDescent="0.3">
      <c r="A10" s="1">
        <f>ROW() - ROW(Tabla1[[#Headers],[N°]])</f>
        <v>9</v>
      </c>
      <c r="B10" s="3">
        <v>46092</v>
      </c>
      <c r="C10" s="4">
        <v>0.37013888888888891</v>
      </c>
      <c r="D10" s="5" t="s">
        <v>20</v>
      </c>
      <c r="E10" s="5" t="s">
        <v>21</v>
      </c>
    </row>
    <row r="11" spans="1:5" x14ac:dyDescent="0.3">
      <c r="A11" s="1">
        <f>ROW() - ROW(Tabla1[[#Headers],[N°]])</f>
        <v>10</v>
      </c>
      <c r="B11" s="3">
        <v>46092</v>
      </c>
      <c r="C11" s="4">
        <v>0.43888888888888888</v>
      </c>
      <c r="D11" t="s">
        <v>22</v>
      </c>
      <c r="E11" s="1" t="s">
        <v>23</v>
      </c>
    </row>
    <row r="12" spans="1:5" x14ac:dyDescent="0.3">
      <c r="A12" s="1">
        <f>ROW() - ROW(Tabla1[[#Headers],[N°]])</f>
        <v>11</v>
      </c>
      <c r="B12" s="3">
        <v>46092</v>
      </c>
      <c r="C12" s="4">
        <v>0.73888888888888893</v>
      </c>
      <c r="D12" s="5" t="s">
        <v>24</v>
      </c>
      <c r="E12" s="1" t="s">
        <v>25</v>
      </c>
    </row>
    <row r="13" spans="1:5" ht="28.8" x14ac:dyDescent="0.3">
      <c r="A13" s="1">
        <f>ROW() - ROW(Tabla1[[#Headers],[N°]])</f>
        <v>12</v>
      </c>
      <c r="B13" s="3">
        <v>46094</v>
      </c>
      <c r="C13" s="4">
        <v>0.58750000000000002</v>
      </c>
      <c r="D13" s="1" t="s">
        <v>26</v>
      </c>
      <c r="E13" s="5" t="s">
        <v>27</v>
      </c>
    </row>
    <row r="14" spans="1:5" ht="43.2" x14ac:dyDescent="0.3">
      <c r="A14" s="1">
        <f>ROW() - ROW(Tabla1[[#Headers],[N°]])</f>
        <v>13</v>
      </c>
      <c r="B14" s="3">
        <v>46094</v>
      </c>
      <c r="C14" s="4">
        <v>0.58750000000000002</v>
      </c>
      <c r="D14" s="5" t="s">
        <v>28</v>
      </c>
      <c r="E14" s="1" t="s">
        <v>29</v>
      </c>
    </row>
    <row r="15" spans="1:5" ht="28.8" x14ac:dyDescent="0.3">
      <c r="A15" s="1">
        <f>ROW() - ROW(Tabla1[[#Headers],[N°]])</f>
        <v>14</v>
      </c>
      <c r="B15" s="3">
        <v>46094</v>
      </c>
      <c r="C15" s="4">
        <v>0.58750000000000002</v>
      </c>
      <c r="D15" s="5" t="s">
        <v>30</v>
      </c>
      <c r="E15" s="1" t="s">
        <v>31</v>
      </c>
    </row>
    <row r="16" spans="1:5" x14ac:dyDescent="0.3">
      <c r="A16" s="1">
        <f>ROW() - ROW(Tabla1[[#Headers],[N°]])</f>
        <v>15</v>
      </c>
      <c r="B16" s="3">
        <v>46094</v>
      </c>
      <c r="C16" s="4">
        <v>0.58750000000000002</v>
      </c>
      <c r="D16" s="1" t="s">
        <v>32</v>
      </c>
      <c r="E16" s="5" t="s">
        <v>33</v>
      </c>
    </row>
    <row r="17" spans="1:5" ht="28.8" x14ac:dyDescent="0.3">
      <c r="A17" s="1">
        <f>ROW() - ROW(Tabla1[[#Headers],[N°]])</f>
        <v>16</v>
      </c>
      <c r="B17" s="3">
        <v>46094</v>
      </c>
      <c r="C17" s="4">
        <v>0.58750000000000002</v>
      </c>
      <c r="D17" s="5" t="s">
        <v>34</v>
      </c>
      <c r="E17" s="5" t="s">
        <v>35</v>
      </c>
    </row>
    <row r="18" spans="1:5" ht="40.200000000000003" customHeight="1" x14ac:dyDescent="0.3">
      <c r="A18" s="1">
        <f>ROW() - ROW(Tabla1[[#Headers],[N°]])</f>
        <v>17</v>
      </c>
      <c r="B18" s="3">
        <v>46097</v>
      </c>
      <c r="C18" s="4">
        <v>0.71736111111111112</v>
      </c>
      <c r="D18" s="1" t="s">
        <v>36</v>
      </c>
      <c r="E18" s="1" t="s">
        <v>17</v>
      </c>
    </row>
    <row r="19" spans="1:5" ht="28.8" x14ac:dyDescent="0.3">
      <c r="A19" s="1">
        <f>ROW() - ROW(Tabla1[[#Headers],[N°]])</f>
        <v>18</v>
      </c>
      <c r="B19" s="3">
        <v>46097</v>
      </c>
      <c r="C19" s="4">
        <v>0.71736111111111112</v>
      </c>
      <c r="D19" s="5" t="s">
        <v>37</v>
      </c>
      <c r="E19" s="5" t="s">
        <v>27</v>
      </c>
    </row>
    <row r="20" spans="1:5" x14ac:dyDescent="0.3">
      <c r="A20" s="1">
        <f>ROW() - ROW(Tabla1[[#Headers],[N°]])</f>
        <v>19</v>
      </c>
      <c r="B20" s="3">
        <v>46097</v>
      </c>
      <c r="C20" s="4">
        <v>0.71736111111111112</v>
      </c>
      <c r="D20" s="1" t="s">
        <v>38</v>
      </c>
      <c r="E20" s="1" t="s">
        <v>39</v>
      </c>
    </row>
    <row r="21" spans="1:5" ht="28.8" x14ac:dyDescent="0.3">
      <c r="A21" s="1">
        <f>ROW() - ROW(Tabla1[[#Headers],[N°]])</f>
        <v>20</v>
      </c>
      <c r="B21" s="3">
        <v>46097</v>
      </c>
      <c r="C21" s="4">
        <v>0.71736111111111112</v>
      </c>
      <c r="D21" s="5" t="s">
        <v>40</v>
      </c>
      <c r="E21" s="1" t="s">
        <v>41</v>
      </c>
    </row>
    <row r="22" spans="1:5" ht="43.2" x14ac:dyDescent="0.3">
      <c r="A22" s="1">
        <f>ROW() - ROW(Tabla1[[#Headers],[N°]])</f>
        <v>21</v>
      </c>
      <c r="B22" s="3">
        <v>46097</v>
      </c>
      <c r="C22" s="4">
        <v>0.71736111111111112</v>
      </c>
      <c r="D22" s="1" t="s">
        <v>42</v>
      </c>
      <c r="E22" s="5" t="s">
        <v>43</v>
      </c>
    </row>
    <row r="23" spans="1:5" ht="28.8" x14ac:dyDescent="0.3">
      <c r="A23" s="1">
        <f>ROW() - ROW(Tabla1[[#Headers],[N°]])</f>
        <v>22</v>
      </c>
      <c r="B23" s="3">
        <v>46097</v>
      </c>
      <c r="C23" s="4">
        <v>0.71736111111111112</v>
      </c>
      <c r="D23" s="5" t="s">
        <v>44</v>
      </c>
      <c r="E23" s="5" t="s">
        <v>45</v>
      </c>
    </row>
    <row r="24" spans="1:5" ht="28.8" x14ac:dyDescent="0.3">
      <c r="A24" s="1">
        <f>ROW() - ROW(Tabla1[[#Headers],[N°]])</f>
        <v>23</v>
      </c>
      <c r="B24" s="3">
        <v>46097</v>
      </c>
      <c r="C24" s="4">
        <v>0.71736111111111112</v>
      </c>
      <c r="D24" s="1" t="s">
        <v>46</v>
      </c>
      <c r="E24" s="5" t="s">
        <v>47</v>
      </c>
    </row>
    <row r="25" spans="1:5" ht="72" x14ac:dyDescent="0.3">
      <c r="A25" s="1">
        <f>ROW() - ROW(Tabla1[[#Headers],[N°]])</f>
        <v>24</v>
      </c>
      <c r="B25" s="3">
        <v>46097</v>
      </c>
      <c r="C25" s="4">
        <v>0.71736111111111112</v>
      </c>
      <c r="D25" s="1" t="s">
        <v>48</v>
      </c>
      <c r="E25" s="5" t="s">
        <v>49</v>
      </c>
    </row>
    <row r="26" spans="1:5" ht="28.8" x14ac:dyDescent="0.3">
      <c r="A26" s="1">
        <f>ROW() - ROW(Tabla1[[#Headers],[N°]])</f>
        <v>25</v>
      </c>
      <c r="B26" s="3">
        <v>46097</v>
      </c>
      <c r="C26" s="4">
        <v>0.71736111111111112</v>
      </c>
      <c r="D26" s="1" t="s">
        <v>50</v>
      </c>
      <c r="E26" s="5" t="s">
        <v>51</v>
      </c>
    </row>
    <row r="27" spans="1:5" ht="43.2" x14ac:dyDescent="0.3">
      <c r="A27" s="178">
        <f>ROW() - ROW(Tabla1[[#Headers],[N°]])</f>
        <v>26</v>
      </c>
      <c r="B27" s="179">
        <v>46097</v>
      </c>
      <c r="C27" s="180">
        <v>0.71736111111111112</v>
      </c>
      <c r="D27" s="181" t="s">
        <v>52</v>
      </c>
      <c r="E27" s="181" t="s">
        <v>53</v>
      </c>
    </row>
    <row r="28" spans="1:5" ht="28.8" x14ac:dyDescent="0.3">
      <c r="A28" s="1">
        <f>ROW() - ROW(Tabla1[[#Headers],[N°]])</f>
        <v>27</v>
      </c>
      <c r="B28" s="3">
        <v>46097</v>
      </c>
      <c r="C28" s="4">
        <v>0.71736111111111112</v>
      </c>
      <c r="D28" s="1" t="s">
        <v>54</v>
      </c>
      <c r="E28" s="5" t="s">
        <v>55</v>
      </c>
    </row>
    <row r="29" spans="1:5" x14ac:dyDescent="0.3">
      <c r="A29" s="1">
        <f>ROW() - ROW(Tabla1[[#Headers],[N°]])</f>
        <v>28</v>
      </c>
      <c r="B29" s="3">
        <v>46097</v>
      </c>
      <c r="C29" s="4">
        <v>0.71736111111111112</v>
      </c>
      <c r="D29" s="1" t="s">
        <v>56</v>
      </c>
      <c r="E29" s="1" t="s">
        <v>29</v>
      </c>
    </row>
    <row r="30" spans="1:5" ht="147.75" customHeight="1" x14ac:dyDescent="0.3">
      <c r="A30" s="1">
        <f>ROW() - ROW(Tabla1[[#Headers],[N°]])</f>
        <v>29</v>
      </c>
      <c r="B30" s="3">
        <v>46097</v>
      </c>
      <c r="C30" s="4">
        <v>0.71736111111111112</v>
      </c>
      <c r="D30" s="1" t="s">
        <v>57</v>
      </c>
      <c r="E30" s="5" t="s">
        <v>58</v>
      </c>
    </row>
    <row r="31" spans="1:5" ht="28.8" x14ac:dyDescent="0.3">
      <c r="A31" s="1">
        <f>ROW() - ROW(Tabla1[[#Headers],[N°]])</f>
        <v>30</v>
      </c>
      <c r="B31" s="3">
        <v>46097</v>
      </c>
      <c r="C31" s="4">
        <v>0.71736111111111112</v>
      </c>
      <c r="D31" s="5" t="s">
        <v>59</v>
      </c>
      <c r="E31" s="5" t="s">
        <v>60</v>
      </c>
    </row>
    <row r="32" spans="1:5" ht="46.95" customHeight="1" x14ac:dyDescent="0.3">
      <c r="A32" s="1">
        <f>ROW() - ROW(Tabla1[[#Headers],[N°]])</f>
        <v>31</v>
      </c>
      <c r="B32" s="3">
        <v>46097</v>
      </c>
      <c r="C32" s="4">
        <v>0.71736111111111112</v>
      </c>
      <c r="D32" s="1" t="s">
        <v>61</v>
      </c>
      <c r="E32" s="5" t="s">
        <v>62</v>
      </c>
    </row>
    <row r="33" spans="1:5" x14ac:dyDescent="0.3">
      <c r="A33" s="178">
        <f>ROW() - ROW(Tabla1[[#Headers],[N°]])</f>
        <v>32</v>
      </c>
      <c r="B33" s="179">
        <v>46097</v>
      </c>
      <c r="C33" s="180">
        <v>0.71736111111111112</v>
      </c>
      <c r="D33" s="178" t="s">
        <v>63</v>
      </c>
      <c r="E33" s="1" t="s">
        <v>64</v>
      </c>
    </row>
    <row r="34" spans="1:5" ht="57.6" x14ac:dyDescent="0.3">
      <c r="A34" s="178">
        <f>ROW() - ROW(Tabla1[[#Headers],[N°]])</f>
        <v>33</v>
      </c>
      <c r="B34" s="179">
        <v>46097</v>
      </c>
      <c r="C34" s="180">
        <v>0.71736111111111112</v>
      </c>
      <c r="D34" s="181" t="s">
        <v>65</v>
      </c>
      <c r="E34" s="1" t="s">
        <v>66</v>
      </c>
    </row>
    <row r="35" spans="1:5" ht="28.8" x14ac:dyDescent="0.3">
      <c r="A35" s="178">
        <f>ROW() - ROW(Tabla1[[#Headers],[N°]])</f>
        <v>34</v>
      </c>
      <c r="B35" s="179">
        <v>46097</v>
      </c>
      <c r="C35" s="180">
        <v>0.71736111111111112</v>
      </c>
      <c r="D35" s="181" t="s">
        <v>67</v>
      </c>
      <c r="E35" s="5" t="s">
        <v>68</v>
      </c>
    </row>
    <row r="36" spans="1:5" ht="57.6" x14ac:dyDescent="0.3">
      <c r="A36" s="178">
        <f>ROW() - ROW(Tabla1[[#Headers],[N°]])</f>
        <v>35</v>
      </c>
      <c r="B36" s="179">
        <v>46097</v>
      </c>
      <c r="C36" s="180">
        <v>0.71736111111111112</v>
      </c>
      <c r="D36" s="181" t="s">
        <v>69</v>
      </c>
      <c r="E36" s="5" t="s">
        <v>70</v>
      </c>
    </row>
    <row r="37" spans="1:5" ht="248.25" customHeight="1" x14ac:dyDescent="0.3">
      <c r="A37" s="1">
        <f>ROW() - ROW(Tabla1[[#Headers],[N°]])</f>
        <v>36</v>
      </c>
      <c r="B37" s="3">
        <v>46097</v>
      </c>
      <c r="C37" s="4">
        <v>0.71736111111111112</v>
      </c>
      <c r="D37" s="5" t="s">
        <v>71</v>
      </c>
      <c r="E37" s="5" t="s">
        <v>72</v>
      </c>
    </row>
    <row r="38" spans="1:5" ht="101.25" customHeight="1" x14ac:dyDescent="0.3">
      <c r="A38" s="1">
        <f>ROW() - ROW(Tabla1[[#Headers],[N°]])</f>
        <v>37</v>
      </c>
      <c r="B38" s="3">
        <v>46097</v>
      </c>
      <c r="C38" s="4">
        <v>0.71736111111111112</v>
      </c>
      <c r="D38" s="5" t="s">
        <v>73</v>
      </c>
      <c r="E38" s="5" t="s">
        <v>74</v>
      </c>
    </row>
    <row r="39" spans="1:5" ht="28.95" customHeight="1" x14ac:dyDescent="0.3">
      <c r="A39" s="1">
        <f>ROW() - ROW(Tabla1[[#Headers],[N°]])</f>
        <v>38</v>
      </c>
      <c r="B39" s="3">
        <v>46097</v>
      </c>
      <c r="C39" s="4">
        <v>0.71736111111111112</v>
      </c>
      <c r="D39" s="5" t="s">
        <v>75</v>
      </c>
      <c r="E39" s="5" t="s">
        <v>76</v>
      </c>
    </row>
    <row r="40" spans="1:5" ht="28.8" x14ac:dyDescent="0.3">
      <c r="A40" s="1">
        <f>ROW() - ROW(Tabla1[[#Headers],[N°]])</f>
        <v>39</v>
      </c>
      <c r="B40" s="3">
        <v>46097</v>
      </c>
      <c r="C40" s="4">
        <v>0.71736111111111112</v>
      </c>
      <c r="D40" s="1" t="s">
        <v>77</v>
      </c>
      <c r="E40" s="5" t="s">
        <v>78</v>
      </c>
    </row>
    <row r="41" spans="1:5" ht="28.8" x14ac:dyDescent="0.3">
      <c r="A41" s="1">
        <f>ROW() - ROW(Tabla1[[#Headers],[N°]])</f>
        <v>40</v>
      </c>
      <c r="B41" s="3">
        <v>46097</v>
      </c>
      <c r="C41" s="4">
        <v>0.71736111111111112</v>
      </c>
      <c r="D41" s="1" t="s">
        <v>79</v>
      </c>
      <c r="E41" s="5" t="s">
        <v>80</v>
      </c>
    </row>
    <row r="42" spans="1:5" ht="28.8" x14ac:dyDescent="0.3">
      <c r="A42" s="1">
        <f>ROW() - ROW(Tabla1[[#Headers],[N°]])</f>
        <v>41</v>
      </c>
      <c r="B42" s="3">
        <v>46097</v>
      </c>
      <c r="C42" s="4">
        <v>0.71736111111111112</v>
      </c>
      <c r="D42" s="1" t="s">
        <v>81</v>
      </c>
      <c r="E42" s="5" t="s">
        <v>82</v>
      </c>
    </row>
    <row r="43" spans="1:5" ht="43.2" x14ac:dyDescent="0.3">
      <c r="A43" s="1">
        <f>ROW() - ROW(Tabla1[[#Headers],[N°]])</f>
        <v>42</v>
      </c>
      <c r="B43" s="3">
        <v>46097</v>
      </c>
      <c r="C43" s="4">
        <v>0.71736111111111112</v>
      </c>
      <c r="D43" s="7" t="s">
        <v>83</v>
      </c>
      <c r="E43" s="5" t="s">
        <v>84</v>
      </c>
    </row>
    <row r="44" spans="1:5" x14ac:dyDescent="0.3">
      <c r="A44" s="1">
        <f>ROW() - ROW(Tabla1[[#Headers],[N°]])</f>
        <v>43</v>
      </c>
      <c r="B44" s="3">
        <v>46097</v>
      </c>
      <c r="C44" s="4">
        <v>0.71736111111111112</v>
      </c>
      <c r="D44" s="1" t="s">
        <v>85</v>
      </c>
      <c r="E44" s="5" t="s">
        <v>86</v>
      </c>
    </row>
    <row r="45" spans="1:5" ht="57.6" x14ac:dyDescent="0.3">
      <c r="A45" s="1">
        <f>ROW() - ROW(Tabla1[[#Headers],[N°]])</f>
        <v>44</v>
      </c>
      <c r="B45" s="3">
        <v>46097</v>
      </c>
      <c r="C45" s="4">
        <v>0.71736111111111112</v>
      </c>
      <c r="D45" s="5" t="s">
        <v>87</v>
      </c>
      <c r="E45" s="5" t="s">
        <v>88</v>
      </c>
    </row>
    <row r="46" spans="1:5" ht="28.8" x14ac:dyDescent="0.3">
      <c r="A46" s="1">
        <f>ROW() - ROW(Tabla1[[#Headers],[N°]])</f>
        <v>45</v>
      </c>
      <c r="B46" s="3">
        <v>46097</v>
      </c>
      <c r="C46" s="4">
        <v>0.71736111111111112</v>
      </c>
      <c r="D46" s="5" t="s">
        <v>89</v>
      </c>
      <c r="E46" s="5" t="s">
        <v>90</v>
      </c>
    </row>
    <row r="47" spans="1:5" ht="86.4" x14ac:dyDescent="0.3">
      <c r="A47" s="1">
        <f>ROW() - ROW(Tabla1[[#Headers],[N°]])</f>
        <v>46</v>
      </c>
      <c r="B47" s="3">
        <v>46097</v>
      </c>
      <c r="C47" s="4">
        <v>0.71736111111111112</v>
      </c>
      <c r="D47" s="5" t="s">
        <v>91</v>
      </c>
      <c r="E47" s="5" t="s">
        <v>92</v>
      </c>
    </row>
    <row r="48" spans="1:5" ht="43.2" x14ac:dyDescent="0.3">
      <c r="A48" s="1">
        <f>ROW() - ROW(Tabla1[[#Headers],[N°]])</f>
        <v>47</v>
      </c>
      <c r="B48" s="3">
        <v>46097</v>
      </c>
      <c r="C48" s="4">
        <v>0.71736111111111112</v>
      </c>
      <c r="D48" s="5" t="s">
        <v>93</v>
      </c>
      <c r="E48" s="5" t="s">
        <v>94</v>
      </c>
    </row>
    <row r="49" spans="1:5" x14ac:dyDescent="0.3">
      <c r="A49" s="1">
        <f>ROW() - ROW(Tabla1[[#Headers],[N°]])</f>
        <v>48</v>
      </c>
      <c r="B49" s="3">
        <v>46097</v>
      </c>
      <c r="C49" s="4">
        <v>0.71736111111111112</v>
      </c>
      <c r="D49" s="1" t="s">
        <v>95</v>
      </c>
      <c r="E49" s="5" t="s">
        <v>96</v>
      </c>
    </row>
    <row r="50" spans="1:5" ht="259.2" x14ac:dyDescent="0.3">
      <c r="A50" s="1">
        <f>ROW() - ROW(Tabla1[[#Headers],[N°]])</f>
        <v>49</v>
      </c>
      <c r="B50" s="3">
        <v>46097</v>
      </c>
      <c r="C50" s="4">
        <v>0.71736111111111112</v>
      </c>
      <c r="D50" s="5" t="s">
        <v>97</v>
      </c>
      <c r="E50" s="5" t="s">
        <v>98</v>
      </c>
    </row>
    <row r="51" spans="1:5" ht="86.4" x14ac:dyDescent="0.3">
      <c r="A51" s="1">
        <f>ROW() - ROW(Tabla1[[#Headers],[N°]])</f>
        <v>50</v>
      </c>
      <c r="B51" s="3">
        <v>46097</v>
      </c>
      <c r="C51" s="4">
        <v>0.71736111111111112</v>
      </c>
      <c r="D51" s="5" t="s">
        <v>99</v>
      </c>
      <c r="E51" s="5" t="s">
        <v>100</v>
      </c>
    </row>
    <row r="52" spans="1:5" x14ac:dyDescent="0.3">
      <c r="A52" s="1">
        <f>ROW() - ROW(Tabla1[[#Headers],[N°]])</f>
        <v>51</v>
      </c>
      <c r="B52" s="3">
        <v>46097</v>
      </c>
      <c r="C52" s="4">
        <v>0.71736111111111112</v>
      </c>
      <c r="D52" s="1" t="s">
        <v>101</v>
      </c>
      <c r="E52" s="5" t="s">
        <v>102</v>
      </c>
    </row>
    <row r="53" spans="1:5" ht="28.8" x14ac:dyDescent="0.3">
      <c r="A53" s="1">
        <f>ROW() - ROW(Tabla1[[#Headers],[N°]])</f>
        <v>52</v>
      </c>
      <c r="B53" s="3">
        <v>46097</v>
      </c>
      <c r="C53" s="4">
        <v>0.71736111111111112</v>
      </c>
      <c r="D53" s="1" t="s">
        <v>103</v>
      </c>
      <c r="E53" s="5" t="s">
        <v>100</v>
      </c>
    </row>
    <row r="54" spans="1:5" ht="57.6" x14ac:dyDescent="0.3">
      <c r="A54" s="1">
        <f>ROW() - ROW(Tabla1[[#Headers],[N°]])</f>
        <v>53</v>
      </c>
      <c r="B54" s="3">
        <v>46097</v>
      </c>
      <c r="C54" s="4">
        <v>0.71736111111111112</v>
      </c>
      <c r="D54" s="5" t="s">
        <v>104</v>
      </c>
      <c r="E54" s="5" t="s">
        <v>105</v>
      </c>
    </row>
    <row r="55" spans="1:5" ht="72" x14ac:dyDescent="0.3">
      <c r="A55" s="1">
        <f>ROW() - ROW(Tabla1[[#Headers],[N°]])</f>
        <v>54</v>
      </c>
      <c r="B55" s="3">
        <v>46097</v>
      </c>
      <c r="C55" s="4">
        <v>0.71736111111111112</v>
      </c>
      <c r="D55" s="5" t="s">
        <v>106</v>
      </c>
      <c r="E55" s="5" t="s">
        <v>107</v>
      </c>
    </row>
    <row r="56" spans="1:5" ht="100.8" x14ac:dyDescent="0.3">
      <c r="A56" s="1">
        <f>ROW() - ROW(Tabla1[[#Headers],[N°]])</f>
        <v>55</v>
      </c>
      <c r="B56" s="3">
        <v>46097</v>
      </c>
      <c r="C56" s="4">
        <v>0.71736111111111112</v>
      </c>
      <c r="D56" s="5" t="s">
        <v>108</v>
      </c>
      <c r="E56" s="5" t="s">
        <v>107</v>
      </c>
    </row>
    <row r="57" spans="1:5" ht="57.6" x14ac:dyDescent="0.3">
      <c r="A57" s="1">
        <f>ROW() - ROW(Tabla1[[#Headers],[N°]])</f>
        <v>56</v>
      </c>
      <c r="B57" s="3">
        <v>46097</v>
      </c>
      <c r="C57" s="4">
        <v>0.71736111111111112</v>
      </c>
      <c r="D57" s="5" t="s">
        <v>109</v>
      </c>
      <c r="E57" s="5" t="s">
        <v>110</v>
      </c>
    </row>
    <row r="58" spans="1:5" ht="43.2" x14ac:dyDescent="0.3">
      <c r="A58" s="1">
        <f>ROW() - ROW(Tabla1[[#Headers],[N°]])</f>
        <v>57</v>
      </c>
      <c r="B58" s="3">
        <v>46097</v>
      </c>
      <c r="C58" s="4">
        <v>0.71736111111111112</v>
      </c>
      <c r="D58" s="1" t="s">
        <v>111</v>
      </c>
      <c r="E58" s="5" t="s">
        <v>110</v>
      </c>
    </row>
    <row r="59" spans="1:5" ht="28.8" x14ac:dyDescent="0.3">
      <c r="A59" s="1">
        <f>ROW() - ROW(Tabla1[[#Headers],[N°]])</f>
        <v>58</v>
      </c>
      <c r="B59" s="3">
        <v>46097</v>
      </c>
      <c r="C59" s="4">
        <v>0.71736111111111112</v>
      </c>
      <c r="D59" s="1" t="s">
        <v>112</v>
      </c>
      <c r="E59" s="5" t="s">
        <v>113</v>
      </c>
    </row>
    <row r="60" spans="1:5" ht="43.2" x14ac:dyDescent="0.3">
      <c r="A60" s="1">
        <f>ROW() - ROW(Tabla1[[#Headers],[N°]])</f>
        <v>59</v>
      </c>
      <c r="B60" s="3">
        <v>46097</v>
      </c>
      <c r="C60" s="4">
        <v>0.71736111111111112</v>
      </c>
      <c r="D60" s="1" t="s">
        <v>114</v>
      </c>
      <c r="E60" s="5" t="s">
        <v>110</v>
      </c>
    </row>
    <row r="61" spans="1:5" ht="28.8" x14ac:dyDescent="0.3">
      <c r="A61" s="1">
        <f>ROW() - ROW(Tabla1[[#Headers],[N°]])</f>
        <v>60</v>
      </c>
      <c r="B61" s="3">
        <v>46097</v>
      </c>
      <c r="C61" s="4">
        <v>0.71736111111111112</v>
      </c>
      <c r="D61" s="1" t="s">
        <v>115</v>
      </c>
      <c r="E61" s="5" t="s">
        <v>116</v>
      </c>
    </row>
    <row r="62" spans="1:5" ht="57.6" x14ac:dyDescent="0.3">
      <c r="A62" s="1">
        <f>ROW() - ROW(Tabla1[[#Headers],[N°]])</f>
        <v>61</v>
      </c>
      <c r="B62" s="3">
        <v>46097</v>
      </c>
      <c r="C62" s="4">
        <v>0.71736111111111112</v>
      </c>
      <c r="D62" s="5" t="s">
        <v>117</v>
      </c>
      <c r="E62" s="5" t="s">
        <v>118</v>
      </c>
    </row>
    <row r="63" spans="1:5" x14ac:dyDescent="0.3">
      <c r="A63" s="1">
        <f>ROW() - ROW(Tabla1[[#Headers],[N°]])</f>
        <v>62</v>
      </c>
      <c r="B63" s="3">
        <v>46097</v>
      </c>
      <c r="C63" s="4">
        <v>0.71736111111111112</v>
      </c>
      <c r="D63" s="1" t="s">
        <v>119</v>
      </c>
      <c r="E63" s="5" t="s">
        <v>120</v>
      </c>
    </row>
    <row r="64" spans="1:5" ht="57.6" x14ac:dyDescent="0.3">
      <c r="A64" s="1">
        <v>63</v>
      </c>
      <c r="B64" s="3">
        <v>46097</v>
      </c>
      <c r="C64" s="4">
        <v>0.71736111111111112</v>
      </c>
      <c r="D64" s="5" t="s">
        <v>121</v>
      </c>
      <c r="E64" s="5" t="s">
        <v>122</v>
      </c>
    </row>
    <row r="65" spans="1:5" ht="28.8" x14ac:dyDescent="0.3">
      <c r="A65" s="1">
        <f>ROW() - ROW(Tabla1[[#Headers],[N°]])</f>
        <v>64</v>
      </c>
      <c r="B65" s="3">
        <v>46097</v>
      </c>
      <c r="C65" s="4">
        <v>0.71736111111111112</v>
      </c>
      <c r="D65" s="5" t="s">
        <v>123</v>
      </c>
      <c r="E65" s="5" t="s">
        <v>124</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37D8E-8F8B-4C2F-B82C-2B8806F9A9B7}">
  <dimension ref="A2:M138"/>
  <sheetViews>
    <sheetView topLeftCell="A68" workbookViewId="0">
      <selection activeCell="A83" sqref="A83"/>
    </sheetView>
  </sheetViews>
  <sheetFormatPr baseColWidth="10" defaultColWidth="11.44140625" defaultRowHeight="14.4" x14ac:dyDescent="0.3"/>
  <cols>
    <col min="1" max="1" width="37" customWidth="1"/>
    <col min="4" max="4" width="18.6640625" customWidth="1"/>
  </cols>
  <sheetData>
    <row r="2" spans="1:13" ht="39.6" customHeight="1" x14ac:dyDescent="0.3">
      <c r="A2" s="268" t="s">
        <v>395</v>
      </c>
      <c r="B2" s="268"/>
      <c r="C2" s="268"/>
      <c r="D2" s="268"/>
      <c r="E2" s="268"/>
      <c r="F2" s="268"/>
      <c r="G2" s="268"/>
      <c r="H2" s="268"/>
      <c r="I2" s="268"/>
      <c r="J2" s="268"/>
      <c r="K2" s="268"/>
      <c r="L2" s="268"/>
      <c r="M2" s="268"/>
    </row>
    <row r="3" spans="1:13" ht="114.6" customHeight="1" x14ac:dyDescent="0.3">
      <c r="A3" s="268" t="s">
        <v>396</v>
      </c>
      <c r="B3" s="268"/>
      <c r="C3" s="268"/>
      <c r="D3" s="268"/>
      <c r="E3" s="268"/>
      <c r="F3" s="268"/>
      <c r="G3" s="268"/>
      <c r="H3" s="268"/>
      <c r="I3" s="268"/>
      <c r="J3" s="268"/>
      <c r="K3" s="268"/>
      <c r="L3" s="268"/>
    </row>
    <row r="4" spans="1:13" ht="207.6" customHeight="1" x14ac:dyDescent="0.3">
      <c r="A4" s="268" t="s">
        <v>397</v>
      </c>
      <c r="B4" s="268"/>
      <c r="C4" s="268"/>
      <c r="D4" s="268"/>
      <c r="E4" s="268"/>
      <c r="F4" s="268"/>
      <c r="G4" s="268"/>
      <c r="H4" s="268"/>
      <c r="I4" s="268"/>
      <c r="J4" s="268"/>
    </row>
    <row r="5" spans="1:13" ht="15" thickBot="1" x14ac:dyDescent="0.35">
      <c r="A5" t="s">
        <v>398</v>
      </c>
    </row>
    <row r="6" spans="1:13" ht="15" thickBot="1" x14ac:dyDescent="0.35">
      <c r="A6" s="210" t="s">
        <v>399</v>
      </c>
      <c r="B6" s="211" t="s">
        <v>400</v>
      </c>
      <c r="C6" s="211" t="s">
        <v>401</v>
      </c>
    </row>
    <row r="7" spans="1:13" ht="15" thickBot="1" x14ac:dyDescent="0.35">
      <c r="A7" s="212" t="s">
        <v>402</v>
      </c>
      <c r="B7" s="213">
        <v>498</v>
      </c>
      <c r="C7" s="214">
        <v>5145084</v>
      </c>
    </row>
    <row r="8" spans="1:13" ht="15" thickBot="1" x14ac:dyDescent="0.35">
      <c r="A8" s="212" t="s">
        <v>403</v>
      </c>
      <c r="B8" s="213">
        <v>14176791</v>
      </c>
      <c r="C8" s="214">
        <v>474096</v>
      </c>
    </row>
    <row r="9" spans="1:13" ht="15" thickBot="1" x14ac:dyDescent="0.35">
      <c r="A9" s="212" t="s">
        <v>404</v>
      </c>
      <c r="B9" s="213">
        <v>410</v>
      </c>
      <c r="C9" s="214">
        <v>5712000</v>
      </c>
    </row>
    <row r="10" spans="1:13" ht="15" thickBot="1" x14ac:dyDescent="0.35">
      <c r="A10" s="212" t="s">
        <v>405</v>
      </c>
      <c r="B10" s="213">
        <v>42</v>
      </c>
      <c r="C10" s="214">
        <v>6633536</v>
      </c>
    </row>
    <row r="11" spans="1:13" ht="15" thickBot="1" x14ac:dyDescent="0.35">
      <c r="A11" s="212" t="s">
        <v>405</v>
      </c>
      <c r="B11" s="213">
        <v>265</v>
      </c>
      <c r="C11" s="214">
        <v>1904000</v>
      </c>
    </row>
    <row r="12" spans="1:13" ht="15" thickBot="1" x14ac:dyDescent="0.35">
      <c r="A12" s="212" t="s">
        <v>405</v>
      </c>
      <c r="B12" s="213">
        <v>337</v>
      </c>
      <c r="C12" s="214">
        <v>1904000</v>
      </c>
    </row>
    <row r="13" spans="1:13" ht="15" thickBot="1" x14ac:dyDescent="0.35">
      <c r="A13" s="212" t="s">
        <v>406</v>
      </c>
      <c r="B13" s="213">
        <v>374</v>
      </c>
      <c r="C13" s="214">
        <v>5374614</v>
      </c>
    </row>
    <row r="14" spans="1:13" ht="15" thickBot="1" x14ac:dyDescent="0.35">
      <c r="A14" s="212" t="s">
        <v>406</v>
      </c>
      <c r="B14" s="213">
        <v>1411</v>
      </c>
      <c r="C14" s="214">
        <v>3700900</v>
      </c>
    </row>
    <row r="15" spans="1:13" ht="15" thickBot="1" x14ac:dyDescent="0.35">
      <c r="A15" s="212" t="s">
        <v>407</v>
      </c>
      <c r="B15" s="213">
        <v>109</v>
      </c>
      <c r="C15" s="214">
        <v>1737400</v>
      </c>
    </row>
    <row r="16" spans="1:13" ht="15" thickBot="1" x14ac:dyDescent="0.35">
      <c r="A16" s="212" t="s">
        <v>408</v>
      </c>
      <c r="B16" s="213">
        <v>17</v>
      </c>
      <c r="C16" s="214">
        <v>3336504</v>
      </c>
    </row>
    <row r="17" spans="1:3" ht="15" thickBot="1" x14ac:dyDescent="0.35">
      <c r="A17" s="212" t="s">
        <v>409</v>
      </c>
      <c r="B17" s="213">
        <v>170</v>
      </c>
      <c r="C17" s="214">
        <v>797643</v>
      </c>
    </row>
    <row r="18" spans="1:3" ht="15" thickBot="1" x14ac:dyDescent="0.35">
      <c r="A18" s="212" t="s">
        <v>409</v>
      </c>
      <c r="B18" s="213">
        <v>470</v>
      </c>
      <c r="C18" s="214">
        <v>499800</v>
      </c>
    </row>
    <row r="19" spans="1:3" ht="15" thickBot="1" x14ac:dyDescent="0.35">
      <c r="A19" s="212" t="s">
        <v>409</v>
      </c>
      <c r="B19" s="213">
        <v>474</v>
      </c>
      <c r="C19" s="214">
        <v>354025</v>
      </c>
    </row>
    <row r="20" spans="1:3" ht="15" thickBot="1" x14ac:dyDescent="0.35">
      <c r="A20" s="212" t="s">
        <v>409</v>
      </c>
      <c r="B20" s="213">
        <v>478</v>
      </c>
      <c r="C20" s="214">
        <v>207060</v>
      </c>
    </row>
    <row r="21" spans="1:3" ht="15" thickBot="1" x14ac:dyDescent="0.35">
      <c r="A21" s="212" t="s">
        <v>410</v>
      </c>
      <c r="B21" s="213">
        <v>342</v>
      </c>
      <c r="C21" s="214">
        <v>1200000</v>
      </c>
    </row>
    <row r="22" spans="1:3" ht="15" thickBot="1" x14ac:dyDescent="0.35">
      <c r="A22" s="212" t="s">
        <v>411</v>
      </c>
      <c r="B22" s="213">
        <v>762</v>
      </c>
      <c r="C22" s="214">
        <v>3679242</v>
      </c>
    </row>
    <row r="23" spans="1:3" ht="15" thickBot="1" x14ac:dyDescent="0.35">
      <c r="A23" s="212" t="s">
        <v>412</v>
      </c>
      <c r="B23" s="213">
        <v>34538</v>
      </c>
      <c r="C23" s="214">
        <v>285600</v>
      </c>
    </row>
    <row r="24" spans="1:3" ht="15" thickBot="1" x14ac:dyDescent="0.35">
      <c r="A24" s="212" t="s">
        <v>412</v>
      </c>
      <c r="B24" s="213">
        <v>35096</v>
      </c>
      <c r="C24" s="214">
        <v>285600</v>
      </c>
    </row>
    <row r="25" spans="1:3" ht="15" thickBot="1" x14ac:dyDescent="0.35">
      <c r="A25" s="212" t="s">
        <v>412</v>
      </c>
      <c r="B25" s="213">
        <v>35485</v>
      </c>
      <c r="C25" s="214">
        <v>285600</v>
      </c>
    </row>
    <row r="26" spans="1:3" ht="15" thickBot="1" x14ac:dyDescent="0.35">
      <c r="A26" s="212" t="s">
        <v>413</v>
      </c>
      <c r="B26" s="213">
        <v>2928229</v>
      </c>
      <c r="C26" s="214">
        <v>190497</v>
      </c>
    </row>
    <row r="27" spans="1:3" ht="15" thickBot="1" x14ac:dyDescent="0.35">
      <c r="A27" s="212" t="s">
        <v>413</v>
      </c>
      <c r="B27" s="213">
        <v>2931238</v>
      </c>
      <c r="C27" s="214">
        <v>43650</v>
      </c>
    </row>
    <row r="28" spans="1:3" ht="15" thickBot="1" x14ac:dyDescent="0.35">
      <c r="A28" s="212" t="s">
        <v>414</v>
      </c>
      <c r="B28" s="213">
        <v>2561</v>
      </c>
      <c r="C28" s="214">
        <v>102000</v>
      </c>
    </row>
    <row r="29" spans="1:3" ht="15" thickBot="1" x14ac:dyDescent="0.35">
      <c r="A29" s="212" t="s">
        <v>414</v>
      </c>
      <c r="B29" s="213">
        <v>2570</v>
      </c>
      <c r="C29" s="214">
        <v>176800</v>
      </c>
    </row>
    <row r="30" spans="1:3" ht="15" thickBot="1" x14ac:dyDescent="0.35">
      <c r="A30" s="212" t="s">
        <v>414</v>
      </c>
      <c r="B30" s="213">
        <v>2671</v>
      </c>
      <c r="C30" s="214">
        <v>329940</v>
      </c>
    </row>
    <row r="31" spans="1:3" ht="15" thickBot="1" x14ac:dyDescent="0.35">
      <c r="A31" s="212" t="s">
        <v>414</v>
      </c>
      <c r="B31" s="213">
        <v>2684</v>
      </c>
      <c r="C31" s="214">
        <v>204000</v>
      </c>
    </row>
    <row r="32" spans="1:3" ht="15" thickBot="1" x14ac:dyDescent="0.35">
      <c r="A32" s="212" t="s">
        <v>414</v>
      </c>
      <c r="B32" s="213">
        <v>2694</v>
      </c>
      <c r="C32" s="214">
        <v>137060</v>
      </c>
    </row>
    <row r="33" spans="1:3" ht="15" thickBot="1" x14ac:dyDescent="0.35">
      <c r="A33" s="212" t="s">
        <v>414</v>
      </c>
      <c r="B33" s="213">
        <v>2700</v>
      </c>
      <c r="C33" s="214">
        <v>216440</v>
      </c>
    </row>
    <row r="34" spans="1:3" ht="15" thickBot="1" x14ac:dyDescent="0.35">
      <c r="A34" s="212" t="s">
        <v>414</v>
      </c>
      <c r="B34" s="213">
        <v>2701</v>
      </c>
      <c r="C34" s="214">
        <v>618000</v>
      </c>
    </row>
    <row r="35" spans="1:3" ht="15" thickBot="1" x14ac:dyDescent="0.35">
      <c r="A35" s="212" t="s">
        <v>415</v>
      </c>
      <c r="B35" s="213">
        <v>3627</v>
      </c>
      <c r="C35" s="214">
        <v>1276156</v>
      </c>
    </row>
    <row r="36" spans="1:3" ht="15" thickBot="1" x14ac:dyDescent="0.35">
      <c r="A36" s="212" t="s">
        <v>416</v>
      </c>
      <c r="B36" s="213">
        <v>1466</v>
      </c>
      <c r="C36" s="214">
        <v>2760890</v>
      </c>
    </row>
    <row r="37" spans="1:3" ht="15" thickBot="1" x14ac:dyDescent="0.35">
      <c r="A37" s="212" t="s">
        <v>416</v>
      </c>
      <c r="B37" s="213">
        <v>1467</v>
      </c>
      <c r="C37" s="214">
        <v>2142000</v>
      </c>
    </row>
    <row r="38" spans="1:3" ht="15" thickBot="1" x14ac:dyDescent="0.35">
      <c r="A38" s="212" t="s">
        <v>416</v>
      </c>
      <c r="B38" s="213">
        <v>1468</v>
      </c>
      <c r="C38" s="214">
        <v>1903069</v>
      </c>
    </row>
    <row r="39" spans="1:3" ht="15" thickBot="1" x14ac:dyDescent="0.35">
      <c r="A39" s="212" t="s">
        <v>416</v>
      </c>
      <c r="B39" s="213">
        <v>1502</v>
      </c>
      <c r="C39" s="214">
        <v>2760890</v>
      </c>
    </row>
    <row r="40" spans="1:3" ht="15" thickBot="1" x14ac:dyDescent="0.35">
      <c r="A40" s="212" t="s">
        <v>416</v>
      </c>
      <c r="B40" s="213">
        <v>1503</v>
      </c>
      <c r="C40" s="214">
        <v>2142000</v>
      </c>
    </row>
    <row r="41" spans="1:3" ht="15" thickBot="1" x14ac:dyDescent="0.35">
      <c r="A41" s="212" t="s">
        <v>416</v>
      </c>
      <c r="B41" s="213">
        <v>1504</v>
      </c>
      <c r="C41" s="214">
        <v>1903069</v>
      </c>
    </row>
    <row r="42" spans="1:3" ht="15" thickBot="1" x14ac:dyDescent="0.35">
      <c r="A42" s="212" t="s">
        <v>417</v>
      </c>
      <c r="B42" s="213">
        <v>295</v>
      </c>
      <c r="C42" s="214">
        <v>1071000</v>
      </c>
    </row>
    <row r="43" spans="1:3" ht="15" thickBot="1" x14ac:dyDescent="0.35">
      <c r="A43" s="212" t="s">
        <v>417</v>
      </c>
      <c r="B43" s="213">
        <v>946</v>
      </c>
      <c r="C43" s="214">
        <v>5958360</v>
      </c>
    </row>
    <row r="44" spans="1:3" ht="15" thickBot="1" x14ac:dyDescent="0.35">
      <c r="A44" s="212" t="s">
        <v>417</v>
      </c>
      <c r="B44" s="213">
        <v>2676</v>
      </c>
      <c r="C44" s="214">
        <v>1267181</v>
      </c>
    </row>
    <row r="45" spans="1:3" ht="15" thickBot="1" x14ac:dyDescent="0.35">
      <c r="A45" s="212" t="s">
        <v>417</v>
      </c>
      <c r="B45" s="213">
        <v>2690</v>
      </c>
      <c r="C45" s="214">
        <v>7360214</v>
      </c>
    </row>
    <row r="46" spans="1:3" ht="15" thickBot="1" x14ac:dyDescent="0.35">
      <c r="A46" s="212" t="s">
        <v>418</v>
      </c>
      <c r="B46" s="213">
        <v>102517</v>
      </c>
      <c r="C46" s="214">
        <v>633794</v>
      </c>
    </row>
    <row r="47" spans="1:3" ht="15" thickBot="1" x14ac:dyDescent="0.35">
      <c r="A47" s="212" t="s">
        <v>418</v>
      </c>
      <c r="B47" s="213">
        <v>102536</v>
      </c>
      <c r="C47" s="214">
        <v>629498</v>
      </c>
    </row>
    <row r="48" spans="1:3" ht="15" thickBot="1" x14ac:dyDescent="0.35">
      <c r="A48" s="212" t="s">
        <v>419</v>
      </c>
      <c r="B48" s="213">
        <v>2891</v>
      </c>
      <c r="C48" s="214">
        <v>218400</v>
      </c>
    </row>
    <row r="49" spans="1:3" ht="15" thickBot="1" x14ac:dyDescent="0.35">
      <c r="A49" s="212" t="s">
        <v>420</v>
      </c>
      <c r="B49" s="213">
        <v>1020</v>
      </c>
      <c r="C49" s="214">
        <v>892500</v>
      </c>
    </row>
    <row r="50" spans="1:3" ht="15" thickBot="1" x14ac:dyDescent="0.35">
      <c r="A50" s="212" t="s">
        <v>421</v>
      </c>
      <c r="B50" s="213">
        <v>71632</v>
      </c>
      <c r="C50" s="214">
        <v>318326</v>
      </c>
    </row>
    <row r="51" spans="1:3" ht="15" thickBot="1" x14ac:dyDescent="0.35">
      <c r="A51" s="212" t="s">
        <v>421</v>
      </c>
      <c r="B51" s="213">
        <v>71719</v>
      </c>
      <c r="C51" s="214">
        <v>371875</v>
      </c>
    </row>
    <row r="52" spans="1:3" ht="15" thickBot="1" x14ac:dyDescent="0.35">
      <c r="A52" s="212" t="s">
        <v>421</v>
      </c>
      <c r="B52" s="213">
        <v>72283</v>
      </c>
      <c r="C52" s="214">
        <v>2017056</v>
      </c>
    </row>
    <row r="53" spans="1:3" ht="15" thickBot="1" x14ac:dyDescent="0.35">
      <c r="A53" s="212" t="s">
        <v>422</v>
      </c>
      <c r="B53" s="213">
        <v>139110</v>
      </c>
      <c r="C53" s="214">
        <v>2299313</v>
      </c>
    </row>
    <row r="54" spans="1:3" ht="15" thickBot="1" x14ac:dyDescent="0.35">
      <c r="A54" s="212" t="s">
        <v>423</v>
      </c>
      <c r="B54" s="213">
        <v>8313</v>
      </c>
      <c r="C54" s="214">
        <v>1198062</v>
      </c>
    </row>
    <row r="55" spans="1:3" ht="15" thickBot="1" x14ac:dyDescent="0.35">
      <c r="A55" s="212" t="s">
        <v>424</v>
      </c>
      <c r="B55" s="213">
        <v>4172</v>
      </c>
      <c r="C55" s="214">
        <v>27965000</v>
      </c>
    </row>
    <row r="56" spans="1:3" ht="15" thickBot="1" x14ac:dyDescent="0.35">
      <c r="A56" s="212" t="s">
        <v>425</v>
      </c>
      <c r="B56" s="213">
        <v>13830504</v>
      </c>
      <c r="C56" s="214">
        <v>1715504</v>
      </c>
    </row>
    <row r="57" spans="1:3" ht="15" thickBot="1" x14ac:dyDescent="0.35">
      <c r="A57" s="212" t="s">
        <v>425</v>
      </c>
      <c r="B57" s="213">
        <v>13842117</v>
      </c>
      <c r="C57" s="214">
        <v>6338744</v>
      </c>
    </row>
    <row r="58" spans="1:3" ht="15" thickBot="1" x14ac:dyDescent="0.35">
      <c r="A58" s="212" t="s">
        <v>425</v>
      </c>
      <c r="B58" s="213">
        <v>13867450</v>
      </c>
      <c r="C58" s="214">
        <v>3478270</v>
      </c>
    </row>
    <row r="59" spans="1:3" ht="15" thickBot="1" x14ac:dyDescent="0.35">
      <c r="A59" s="212" t="s">
        <v>425</v>
      </c>
      <c r="B59" s="213">
        <v>13889364</v>
      </c>
      <c r="C59" s="214">
        <v>2425815</v>
      </c>
    </row>
    <row r="60" spans="1:3" ht="15" thickBot="1" x14ac:dyDescent="0.35">
      <c r="A60" s="212" t="s">
        <v>425</v>
      </c>
      <c r="B60" s="213">
        <v>13919480</v>
      </c>
      <c r="C60" s="214">
        <v>881414</v>
      </c>
    </row>
    <row r="61" spans="1:3" ht="15" thickBot="1" x14ac:dyDescent="0.35">
      <c r="A61" s="212" t="s">
        <v>425</v>
      </c>
      <c r="B61" s="213">
        <v>13937031</v>
      </c>
      <c r="C61" s="214">
        <v>9460794</v>
      </c>
    </row>
    <row r="62" spans="1:3" ht="15" thickBot="1" x14ac:dyDescent="0.35">
      <c r="A62" s="212" t="s">
        <v>425</v>
      </c>
      <c r="B62" s="213">
        <v>13939378</v>
      </c>
      <c r="C62" s="214">
        <v>2094093</v>
      </c>
    </row>
    <row r="63" spans="1:3" ht="15" thickBot="1" x14ac:dyDescent="0.35">
      <c r="A63" s="212" t="s">
        <v>426</v>
      </c>
      <c r="B63" s="213">
        <v>7343757</v>
      </c>
      <c r="C63" s="214">
        <v>22200</v>
      </c>
    </row>
    <row r="64" spans="1:3" ht="15" thickBot="1" x14ac:dyDescent="0.35">
      <c r="A64" s="212" t="s">
        <v>426</v>
      </c>
      <c r="B64" s="213">
        <v>7391730</v>
      </c>
      <c r="C64" s="214">
        <v>7841</v>
      </c>
    </row>
    <row r="65" spans="1:3" ht="15" thickBot="1" x14ac:dyDescent="0.35">
      <c r="A65" s="212" t="s">
        <v>426</v>
      </c>
      <c r="B65" s="213">
        <v>7442157</v>
      </c>
      <c r="C65" s="214">
        <v>21319</v>
      </c>
    </row>
    <row r="66" spans="1:3" ht="15" thickBot="1" x14ac:dyDescent="0.35">
      <c r="A66" s="212" t="s">
        <v>426</v>
      </c>
      <c r="B66" s="213">
        <v>7496895</v>
      </c>
      <c r="C66" s="214">
        <v>35425</v>
      </c>
    </row>
    <row r="67" spans="1:3" ht="15" thickBot="1" x14ac:dyDescent="0.35">
      <c r="A67" s="212" t="s">
        <v>427</v>
      </c>
      <c r="B67" s="213">
        <v>528</v>
      </c>
      <c r="C67" s="214">
        <v>280143</v>
      </c>
    </row>
    <row r="68" spans="1:3" ht="15" thickBot="1" x14ac:dyDescent="0.35">
      <c r="A68" s="212" t="s">
        <v>427</v>
      </c>
      <c r="B68" s="213">
        <v>547</v>
      </c>
      <c r="C68" s="214">
        <v>297500</v>
      </c>
    </row>
    <row r="69" spans="1:3" ht="15" thickBot="1" x14ac:dyDescent="0.35">
      <c r="A69" s="212" t="s">
        <v>428</v>
      </c>
      <c r="B69" s="213">
        <v>39874</v>
      </c>
      <c r="C69" s="214">
        <v>309400</v>
      </c>
    </row>
    <row r="70" spans="1:3" ht="15" thickBot="1" x14ac:dyDescent="0.35">
      <c r="A70" s="212" t="s">
        <v>428</v>
      </c>
      <c r="B70" s="213">
        <v>40069</v>
      </c>
      <c r="C70" s="214">
        <v>309400</v>
      </c>
    </row>
    <row r="71" spans="1:3" ht="15" thickBot="1" x14ac:dyDescent="0.35">
      <c r="A71" s="212" t="s">
        <v>429</v>
      </c>
      <c r="B71" s="213">
        <v>1187</v>
      </c>
      <c r="C71" s="214">
        <v>357000</v>
      </c>
    </row>
    <row r="72" spans="1:3" ht="15" thickBot="1" x14ac:dyDescent="0.35">
      <c r="A72" s="212" t="s">
        <v>429</v>
      </c>
      <c r="B72" s="213">
        <v>1432</v>
      </c>
      <c r="C72" s="214">
        <v>34213</v>
      </c>
    </row>
    <row r="73" spans="1:3" ht="15" thickBot="1" x14ac:dyDescent="0.35">
      <c r="A73" s="212" t="s">
        <v>430</v>
      </c>
      <c r="B73" s="213">
        <v>1887324</v>
      </c>
      <c r="C73" s="214">
        <v>142800</v>
      </c>
    </row>
    <row r="74" spans="1:3" ht="15" thickBot="1" x14ac:dyDescent="0.35">
      <c r="A74" s="212" t="s">
        <v>431</v>
      </c>
      <c r="B74" s="213">
        <v>750907</v>
      </c>
      <c r="C74" s="214">
        <v>288365</v>
      </c>
    </row>
    <row r="75" spans="1:3" ht="15" thickBot="1" x14ac:dyDescent="0.35">
      <c r="A75" s="212" t="s">
        <v>432</v>
      </c>
      <c r="B75" s="213">
        <v>320</v>
      </c>
      <c r="C75" s="214">
        <v>2380000</v>
      </c>
    </row>
    <row r="76" spans="1:3" ht="15" thickBot="1" x14ac:dyDescent="0.35">
      <c r="A76" s="212" t="s">
        <v>432</v>
      </c>
      <c r="B76" s="213">
        <v>321</v>
      </c>
      <c r="C76" s="214">
        <v>3700662</v>
      </c>
    </row>
    <row r="77" spans="1:3" ht="15" thickBot="1" x14ac:dyDescent="0.35">
      <c r="A77" s="212" t="s">
        <v>432</v>
      </c>
      <c r="B77" s="213">
        <v>2304</v>
      </c>
      <c r="C77" s="214">
        <v>7399520</v>
      </c>
    </row>
    <row r="78" spans="1:3" ht="15" thickBot="1" x14ac:dyDescent="0.35">
      <c r="A78" s="212" t="s">
        <v>432</v>
      </c>
      <c r="B78" s="213">
        <v>7639</v>
      </c>
      <c r="C78" s="214">
        <v>803250</v>
      </c>
    </row>
    <row r="79" spans="1:3" ht="15" thickBot="1" x14ac:dyDescent="0.35">
      <c r="A79" s="215" t="s">
        <v>361</v>
      </c>
      <c r="B79" s="216">
        <v>72</v>
      </c>
      <c r="C79" s="217">
        <v>155407416</v>
      </c>
    </row>
    <row r="82" spans="1:5" ht="15" thickBot="1" x14ac:dyDescent="0.35">
      <c r="A82" t="s">
        <v>433</v>
      </c>
    </row>
    <row r="83" spans="1:5" ht="29.4" thickBot="1" x14ac:dyDescent="0.35">
      <c r="A83" s="218" t="s">
        <v>399</v>
      </c>
      <c r="B83" s="219" t="s">
        <v>400</v>
      </c>
      <c r="C83" s="219" t="s">
        <v>434</v>
      </c>
      <c r="D83" s="219" t="s">
        <v>435</v>
      </c>
      <c r="E83" s="219" t="s">
        <v>361</v>
      </c>
    </row>
    <row r="84" spans="1:5" ht="15" thickBot="1" x14ac:dyDescent="0.35">
      <c r="A84" s="212" t="s">
        <v>404</v>
      </c>
      <c r="B84" s="213">
        <v>410</v>
      </c>
      <c r="C84" s="220"/>
      <c r="D84" s="220"/>
      <c r="E84" s="214">
        <v>5712000</v>
      </c>
    </row>
    <row r="85" spans="1:5" ht="15" thickBot="1" x14ac:dyDescent="0.35">
      <c r="A85" s="212" t="s">
        <v>406</v>
      </c>
      <c r="B85" s="213">
        <v>374</v>
      </c>
      <c r="C85" s="220"/>
      <c r="D85" s="220"/>
      <c r="E85" s="214">
        <v>5374614</v>
      </c>
    </row>
    <row r="86" spans="1:5" ht="15" thickBot="1" x14ac:dyDescent="0.35">
      <c r="A86" s="212" t="s">
        <v>406</v>
      </c>
      <c r="B86" s="213">
        <v>1411</v>
      </c>
      <c r="C86" s="220"/>
      <c r="D86" s="220"/>
      <c r="E86" s="214">
        <v>3700900</v>
      </c>
    </row>
    <row r="87" spans="1:5" ht="15" thickBot="1" x14ac:dyDescent="0.35">
      <c r="A87" s="212" t="s">
        <v>408</v>
      </c>
      <c r="B87" s="213">
        <v>16</v>
      </c>
      <c r="C87" s="220"/>
      <c r="D87" s="214">
        <v>2859860</v>
      </c>
      <c r="E87" s="214">
        <v>2859860</v>
      </c>
    </row>
    <row r="88" spans="1:5" ht="15" thickBot="1" x14ac:dyDescent="0.35">
      <c r="A88" s="212" t="s">
        <v>408</v>
      </c>
      <c r="B88" s="213">
        <v>17</v>
      </c>
      <c r="C88" s="220"/>
      <c r="D88" s="220"/>
      <c r="E88" s="214">
        <v>3336504</v>
      </c>
    </row>
    <row r="89" spans="1:5" ht="15" thickBot="1" x14ac:dyDescent="0.35">
      <c r="A89" s="212" t="s">
        <v>409</v>
      </c>
      <c r="B89" s="213">
        <v>170</v>
      </c>
      <c r="C89" s="220"/>
      <c r="D89" s="220"/>
      <c r="E89" s="214">
        <v>797643</v>
      </c>
    </row>
    <row r="90" spans="1:5" ht="15" thickBot="1" x14ac:dyDescent="0.35">
      <c r="A90" s="212" t="s">
        <v>410</v>
      </c>
      <c r="B90" s="213">
        <v>342</v>
      </c>
      <c r="C90" s="220"/>
      <c r="D90" s="220"/>
      <c r="E90" s="214">
        <v>1200000</v>
      </c>
    </row>
    <row r="91" spans="1:5" ht="15" thickBot="1" x14ac:dyDescent="0.35">
      <c r="A91" s="212" t="s">
        <v>436</v>
      </c>
      <c r="B91" s="213">
        <v>10486</v>
      </c>
      <c r="C91" s="214">
        <v>840000</v>
      </c>
      <c r="D91" s="220"/>
      <c r="E91" s="214">
        <v>840000</v>
      </c>
    </row>
    <row r="92" spans="1:5" ht="15" thickBot="1" x14ac:dyDescent="0.35">
      <c r="A92" s="212" t="s">
        <v>436</v>
      </c>
      <c r="B92" s="213">
        <v>11233</v>
      </c>
      <c r="C92" s="220"/>
      <c r="D92" s="214">
        <v>558000</v>
      </c>
      <c r="E92" s="214">
        <v>558000</v>
      </c>
    </row>
    <row r="93" spans="1:5" ht="15" thickBot="1" x14ac:dyDescent="0.35">
      <c r="A93" s="212" t="s">
        <v>436</v>
      </c>
      <c r="B93" s="213">
        <v>110914</v>
      </c>
      <c r="C93" s="214">
        <v>264000</v>
      </c>
      <c r="D93" s="220"/>
      <c r="E93" s="214">
        <v>264000</v>
      </c>
    </row>
    <row r="94" spans="1:5" ht="15" thickBot="1" x14ac:dyDescent="0.35">
      <c r="A94" s="212" t="s">
        <v>437</v>
      </c>
      <c r="B94" s="213">
        <v>15189</v>
      </c>
      <c r="C94" s="214">
        <v>105463</v>
      </c>
      <c r="D94" s="220"/>
      <c r="E94" s="214">
        <v>105463</v>
      </c>
    </row>
    <row r="95" spans="1:5" ht="15" thickBot="1" x14ac:dyDescent="0.35">
      <c r="A95" s="212" t="s">
        <v>438</v>
      </c>
      <c r="B95" s="213">
        <v>410</v>
      </c>
      <c r="C95" s="220"/>
      <c r="D95" s="214">
        <v>5712000</v>
      </c>
      <c r="E95" s="214">
        <v>5712000</v>
      </c>
    </row>
    <row r="96" spans="1:5" ht="15" thickBot="1" x14ac:dyDescent="0.35">
      <c r="A96" s="212" t="s">
        <v>414</v>
      </c>
      <c r="B96" s="213">
        <v>2623</v>
      </c>
      <c r="C96" s="220"/>
      <c r="D96" s="214">
        <v>119000</v>
      </c>
      <c r="E96" s="214">
        <v>119000</v>
      </c>
    </row>
    <row r="97" spans="1:5" ht="15" thickBot="1" x14ac:dyDescent="0.35">
      <c r="A97" s="212" t="s">
        <v>415</v>
      </c>
      <c r="B97" s="213">
        <v>3627</v>
      </c>
      <c r="C97" s="220"/>
      <c r="D97" s="220"/>
      <c r="E97" s="214">
        <v>1276156</v>
      </c>
    </row>
    <row r="98" spans="1:5" ht="15" thickBot="1" x14ac:dyDescent="0.35">
      <c r="A98" s="212" t="s">
        <v>416</v>
      </c>
      <c r="B98" s="213">
        <v>2830</v>
      </c>
      <c r="C98" s="220"/>
      <c r="D98" s="214">
        <v>155890</v>
      </c>
      <c r="E98" s="214">
        <v>155890</v>
      </c>
    </row>
    <row r="99" spans="1:5" ht="15" thickBot="1" x14ac:dyDescent="0.35">
      <c r="A99" s="212" t="s">
        <v>416</v>
      </c>
      <c r="B99" s="213">
        <v>2831</v>
      </c>
      <c r="C99" s="220"/>
      <c r="D99" s="214">
        <v>740894</v>
      </c>
      <c r="E99" s="214">
        <v>740894</v>
      </c>
    </row>
    <row r="100" spans="1:5" ht="15" thickBot="1" x14ac:dyDescent="0.35">
      <c r="A100" s="212" t="s">
        <v>422</v>
      </c>
      <c r="B100" s="213">
        <v>139110</v>
      </c>
      <c r="C100" s="220"/>
      <c r="D100" s="220"/>
      <c r="E100" s="214">
        <v>2299313</v>
      </c>
    </row>
    <row r="101" spans="1:5" ht="15" thickBot="1" x14ac:dyDescent="0.35">
      <c r="A101" s="212" t="s">
        <v>425</v>
      </c>
      <c r="B101" s="213">
        <v>13889364</v>
      </c>
      <c r="C101" s="220"/>
      <c r="D101" s="220"/>
      <c r="E101" s="214">
        <v>2425815</v>
      </c>
    </row>
    <row r="102" spans="1:5" ht="15" thickBot="1" x14ac:dyDescent="0.35">
      <c r="A102" s="212" t="s">
        <v>425</v>
      </c>
      <c r="B102" s="213">
        <v>13919480</v>
      </c>
      <c r="C102" s="220"/>
      <c r="D102" s="220"/>
      <c r="E102" s="214">
        <v>881414</v>
      </c>
    </row>
    <row r="103" spans="1:5" ht="15" thickBot="1" x14ac:dyDescent="0.35">
      <c r="A103" s="212" t="s">
        <v>425</v>
      </c>
      <c r="B103" s="213">
        <v>13937031</v>
      </c>
      <c r="C103" s="220"/>
      <c r="D103" s="220"/>
      <c r="E103" s="214">
        <v>9460794</v>
      </c>
    </row>
    <row r="104" spans="1:5" ht="15" thickBot="1" x14ac:dyDescent="0.35">
      <c r="A104" s="212" t="s">
        <v>425</v>
      </c>
      <c r="B104" s="213">
        <v>13939378</v>
      </c>
      <c r="C104" s="220"/>
      <c r="D104" s="220"/>
      <c r="E104" s="214">
        <v>2094093</v>
      </c>
    </row>
    <row r="105" spans="1:5" ht="15" thickBot="1" x14ac:dyDescent="0.35">
      <c r="A105" s="212" t="s">
        <v>425</v>
      </c>
      <c r="B105" s="213">
        <v>14045214</v>
      </c>
      <c r="C105" s="220"/>
      <c r="D105" s="214">
        <v>57257</v>
      </c>
      <c r="E105" s="214">
        <v>57257</v>
      </c>
    </row>
    <row r="106" spans="1:5" ht="15" thickBot="1" x14ac:dyDescent="0.35">
      <c r="A106" s="212" t="s">
        <v>439</v>
      </c>
      <c r="B106" s="213">
        <v>6401</v>
      </c>
      <c r="C106" s="213">
        <v>209</v>
      </c>
      <c r="D106" s="220"/>
      <c r="E106" s="213">
        <v>209</v>
      </c>
    </row>
    <row r="107" spans="1:5" ht="15" thickBot="1" x14ac:dyDescent="0.35">
      <c r="A107" s="212" t="s">
        <v>439</v>
      </c>
      <c r="B107" s="213">
        <v>32270</v>
      </c>
      <c r="C107" s="213">
        <v>11</v>
      </c>
      <c r="D107" s="220"/>
      <c r="E107" s="213">
        <v>11</v>
      </c>
    </row>
    <row r="108" spans="1:5" ht="15" thickBot="1" x14ac:dyDescent="0.35">
      <c r="A108" s="212" t="s">
        <v>439</v>
      </c>
      <c r="B108" s="213">
        <v>202153</v>
      </c>
      <c r="C108" s="213">
        <v>2</v>
      </c>
      <c r="D108" s="220"/>
      <c r="E108" s="213">
        <v>2</v>
      </c>
    </row>
    <row r="109" spans="1:5" ht="15" thickBot="1" x14ac:dyDescent="0.35">
      <c r="A109" s="212" t="s">
        <v>439</v>
      </c>
      <c r="B109" s="213">
        <v>204105</v>
      </c>
      <c r="C109" s="213">
        <v>5</v>
      </c>
      <c r="D109" s="220"/>
      <c r="E109" s="213">
        <v>5</v>
      </c>
    </row>
    <row r="110" spans="1:5" ht="15" thickBot="1" x14ac:dyDescent="0.35">
      <c r="A110" s="212" t="s">
        <v>439</v>
      </c>
      <c r="B110" s="213">
        <v>204116</v>
      </c>
      <c r="C110" s="213">
        <v>8</v>
      </c>
      <c r="D110" s="220"/>
      <c r="E110" s="213">
        <v>8</v>
      </c>
    </row>
    <row r="111" spans="1:5" ht="15" thickBot="1" x14ac:dyDescent="0.35">
      <c r="A111" s="212" t="s">
        <v>439</v>
      </c>
      <c r="B111" s="213">
        <v>204119</v>
      </c>
      <c r="C111" s="213">
        <v>2</v>
      </c>
      <c r="D111" s="220"/>
      <c r="E111" s="213">
        <v>2</v>
      </c>
    </row>
    <row r="112" spans="1:5" ht="15" thickBot="1" x14ac:dyDescent="0.35">
      <c r="A112" s="212" t="s">
        <v>439</v>
      </c>
      <c r="B112" s="213">
        <v>204155</v>
      </c>
      <c r="C112" s="213">
        <v>5</v>
      </c>
      <c r="D112" s="220"/>
      <c r="E112" s="213">
        <v>5</v>
      </c>
    </row>
    <row r="113" spans="1:5" ht="15" thickBot="1" x14ac:dyDescent="0.35">
      <c r="A113" s="212" t="s">
        <v>439</v>
      </c>
      <c r="B113" s="213">
        <v>302210</v>
      </c>
      <c r="C113" s="213">
        <v>6</v>
      </c>
      <c r="D113" s="220"/>
      <c r="E113" s="213">
        <v>6</v>
      </c>
    </row>
    <row r="114" spans="1:5" ht="15" thickBot="1" x14ac:dyDescent="0.35">
      <c r="A114" s="212" t="s">
        <v>439</v>
      </c>
      <c r="B114" s="213">
        <v>302323</v>
      </c>
      <c r="C114" s="213">
        <v>12</v>
      </c>
      <c r="D114" s="220"/>
      <c r="E114" s="213">
        <v>12</v>
      </c>
    </row>
    <row r="115" spans="1:5" ht="15" thickBot="1" x14ac:dyDescent="0.35">
      <c r="A115" s="212" t="s">
        <v>439</v>
      </c>
      <c r="B115" s="213">
        <v>640113</v>
      </c>
      <c r="C115" s="213">
        <v>5</v>
      </c>
      <c r="D115" s="220"/>
      <c r="E115" s="213">
        <v>5</v>
      </c>
    </row>
    <row r="116" spans="1:5" ht="15" thickBot="1" x14ac:dyDescent="0.35">
      <c r="A116" s="212" t="s">
        <v>439</v>
      </c>
      <c r="B116" s="213" t="s">
        <v>440</v>
      </c>
      <c r="C116" s="213">
        <v>120</v>
      </c>
      <c r="D116" s="220"/>
      <c r="E116" s="213">
        <v>120</v>
      </c>
    </row>
    <row r="117" spans="1:5" ht="15" thickBot="1" x14ac:dyDescent="0.35">
      <c r="A117" s="212" t="s">
        <v>439</v>
      </c>
      <c r="B117" s="213" t="s">
        <v>441</v>
      </c>
      <c r="C117" s="213">
        <v>14</v>
      </c>
      <c r="D117" s="220"/>
      <c r="E117" s="213">
        <v>14</v>
      </c>
    </row>
    <row r="118" spans="1:5" ht="15" thickBot="1" x14ac:dyDescent="0.35">
      <c r="A118" s="212" t="s">
        <v>439</v>
      </c>
      <c r="B118" s="213" t="s">
        <v>442</v>
      </c>
      <c r="C118" s="213">
        <v>9</v>
      </c>
      <c r="D118" s="220"/>
      <c r="E118" s="213">
        <v>9</v>
      </c>
    </row>
    <row r="119" spans="1:5" ht="15" thickBot="1" x14ac:dyDescent="0.35">
      <c r="A119" s="212" t="s">
        <v>439</v>
      </c>
      <c r="B119" s="213" t="s">
        <v>443</v>
      </c>
      <c r="C119" s="213">
        <v>4</v>
      </c>
      <c r="D119" s="220"/>
      <c r="E119" s="213">
        <v>4</v>
      </c>
    </row>
    <row r="120" spans="1:5" ht="15" thickBot="1" x14ac:dyDescent="0.35">
      <c r="A120" s="212" t="s">
        <v>439</v>
      </c>
      <c r="B120" s="213" t="s">
        <v>444</v>
      </c>
      <c r="C120" s="213">
        <v>8</v>
      </c>
      <c r="D120" s="220"/>
      <c r="E120" s="213">
        <v>8</v>
      </c>
    </row>
    <row r="121" spans="1:5" ht="15" thickBot="1" x14ac:dyDescent="0.35">
      <c r="A121" s="212" t="s">
        <v>439</v>
      </c>
      <c r="B121" s="213" t="s">
        <v>445</v>
      </c>
      <c r="C121" s="213">
        <v>7</v>
      </c>
      <c r="D121" s="220"/>
      <c r="E121" s="213">
        <v>7</v>
      </c>
    </row>
    <row r="122" spans="1:5" ht="15" thickBot="1" x14ac:dyDescent="0.35">
      <c r="A122" s="212" t="s">
        <v>439</v>
      </c>
      <c r="B122" s="213" t="s">
        <v>446</v>
      </c>
      <c r="C122" s="213">
        <v>1</v>
      </c>
      <c r="D122" s="220"/>
      <c r="E122" s="213">
        <v>1</v>
      </c>
    </row>
    <row r="123" spans="1:5" ht="15" thickBot="1" x14ac:dyDescent="0.35">
      <c r="A123" s="212" t="s">
        <v>439</v>
      </c>
      <c r="B123" s="213" t="s">
        <v>447</v>
      </c>
      <c r="C123" s="213">
        <v>2</v>
      </c>
      <c r="D123" s="220"/>
      <c r="E123" s="213">
        <v>2</v>
      </c>
    </row>
    <row r="124" spans="1:5" ht="15" thickBot="1" x14ac:dyDescent="0.35">
      <c r="A124" s="212" t="s">
        <v>439</v>
      </c>
      <c r="B124" s="213" t="s">
        <v>448</v>
      </c>
      <c r="C124" s="213">
        <v>7</v>
      </c>
      <c r="D124" s="220"/>
      <c r="E124" s="213">
        <v>7</v>
      </c>
    </row>
    <row r="125" spans="1:5" ht="15" thickBot="1" x14ac:dyDescent="0.35">
      <c r="A125" s="212" t="s">
        <v>439</v>
      </c>
      <c r="B125" s="213" t="s">
        <v>449</v>
      </c>
      <c r="C125" s="213">
        <v>1</v>
      </c>
      <c r="D125" s="220"/>
      <c r="E125" s="213">
        <v>1</v>
      </c>
    </row>
    <row r="126" spans="1:5" ht="15" thickBot="1" x14ac:dyDescent="0.35">
      <c r="A126" s="212" t="s">
        <v>439</v>
      </c>
      <c r="B126" s="213" t="s">
        <v>450</v>
      </c>
      <c r="C126" s="213">
        <v>78</v>
      </c>
      <c r="D126" s="220"/>
      <c r="E126" s="213">
        <v>78</v>
      </c>
    </row>
    <row r="127" spans="1:5" ht="15" thickBot="1" x14ac:dyDescent="0.35">
      <c r="A127" s="212" t="s">
        <v>426</v>
      </c>
      <c r="B127" s="213">
        <v>7343757</v>
      </c>
      <c r="C127" s="220"/>
      <c r="D127" s="220"/>
      <c r="E127" s="214">
        <v>22200</v>
      </c>
    </row>
    <row r="128" spans="1:5" ht="15" thickBot="1" x14ac:dyDescent="0.35">
      <c r="A128" s="212" t="s">
        <v>426</v>
      </c>
      <c r="B128" s="213">
        <v>7391730</v>
      </c>
      <c r="C128" s="220"/>
      <c r="D128" s="220"/>
      <c r="E128" s="214">
        <v>7841</v>
      </c>
    </row>
    <row r="129" spans="1:5" ht="15" thickBot="1" x14ac:dyDescent="0.35">
      <c r="A129" s="212" t="s">
        <v>426</v>
      </c>
      <c r="B129" s="213">
        <v>7442157</v>
      </c>
      <c r="C129" s="220"/>
      <c r="D129" s="220"/>
      <c r="E129" s="214">
        <v>21319</v>
      </c>
    </row>
    <row r="130" spans="1:5" ht="15" thickBot="1" x14ac:dyDescent="0.35">
      <c r="A130" s="212" t="s">
        <v>426</v>
      </c>
      <c r="B130" s="213">
        <v>7496895</v>
      </c>
      <c r="C130" s="220"/>
      <c r="D130" s="220"/>
      <c r="E130" s="214">
        <v>35425</v>
      </c>
    </row>
    <row r="131" spans="1:5" ht="15" thickBot="1" x14ac:dyDescent="0.35">
      <c r="A131" s="212" t="s">
        <v>426</v>
      </c>
      <c r="B131" s="213">
        <v>7549433</v>
      </c>
      <c r="C131" s="220"/>
      <c r="D131" s="214">
        <v>12041</v>
      </c>
      <c r="E131" s="214">
        <v>12041</v>
      </c>
    </row>
    <row r="132" spans="1:5" ht="15" thickBot="1" x14ac:dyDescent="0.35">
      <c r="A132" s="212" t="s">
        <v>426</v>
      </c>
      <c r="B132" s="213">
        <v>7604486</v>
      </c>
      <c r="C132" s="220"/>
      <c r="D132" s="214">
        <v>6176</v>
      </c>
      <c r="E132" s="214">
        <v>6176</v>
      </c>
    </row>
    <row r="133" spans="1:5" ht="15" thickBot="1" x14ac:dyDescent="0.35">
      <c r="A133" s="212" t="s">
        <v>428</v>
      </c>
      <c r="B133" s="213">
        <v>40069</v>
      </c>
      <c r="C133" s="220"/>
      <c r="D133" s="220"/>
      <c r="E133" s="214">
        <v>309400</v>
      </c>
    </row>
    <row r="134" spans="1:5" ht="15" thickBot="1" x14ac:dyDescent="0.35">
      <c r="A134" s="212" t="s">
        <v>430</v>
      </c>
      <c r="B134" s="213">
        <v>1887324</v>
      </c>
      <c r="C134" s="220"/>
      <c r="D134" s="220"/>
      <c r="E134" s="214">
        <v>142800</v>
      </c>
    </row>
    <row r="135" spans="1:5" ht="15" thickBot="1" x14ac:dyDescent="0.35">
      <c r="A135" s="212" t="s">
        <v>431</v>
      </c>
      <c r="B135" s="213">
        <v>828096</v>
      </c>
      <c r="C135" s="214">
        <v>174016</v>
      </c>
      <c r="D135" s="220"/>
      <c r="E135" s="214">
        <v>174016</v>
      </c>
    </row>
    <row r="136" spans="1:5" ht="15" thickBot="1" x14ac:dyDescent="0.35">
      <c r="A136" s="212" t="s">
        <v>431</v>
      </c>
      <c r="B136" s="213">
        <v>350037798</v>
      </c>
      <c r="C136" s="214">
        <v>9889</v>
      </c>
      <c r="D136" s="220"/>
      <c r="E136" s="214">
        <v>9889</v>
      </c>
    </row>
    <row r="137" spans="1:5" ht="15" thickBot="1" x14ac:dyDescent="0.35">
      <c r="A137" s="212" t="s">
        <v>432</v>
      </c>
      <c r="B137" s="213">
        <v>321</v>
      </c>
      <c r="C137" s="220"/>
      <c r="D137" s="220"/>
      <c r="E137" s="214">
        <v>3700662</v>
      </c>
    </row>
    <row r="138" spans="1:5" ht="15" thickBot="1" x14ac:dyDescent="0.35">
      <c r="A138" s="215" t="s">
        <v>361</v>
      </c>
      <c r="B138" s="216" t="s">
        <v>451</v>
      </c>
      <c r="C138" s="217">
        <v>1393885</v>
      </c>
      <c r="D138" s="217">
        <v>10221118</v>
      </c>
      <c r="E138" s="217">
        <v>54413896</v>
      </c>
    </row>
  </sheetData>
  <mergeCells count="3">
    <mergeCell ref="A2:M2"/>
    <mergeCell ref="A3:L3"/>
    <mergeCell ref="A4:J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6D9A-6560-4FAF-8F7B-349ACF3B5704}">
  <dimension ref="A2:F19"/>
  <sheetViews>
    <sheetView workbookViewId="0">
      <selection activeCell="I14" sqref="I14"/>
    </sheetView>
  </sheetViews>
  <sheetFormatPr baseColWidth="10" defaultColWidth="11.44140625" defaultRowHeight="14.4" x14ac:dyDescent="0.3"/>
  <sheetData>
    <row r="2" spans="1:6" x14ac:dyDescent="0.3">
      <c r="A2" t="s">
        <v>452</v>
      </c>
      <c r="B2">
        <v>2025</v>
      </c>
      <c r="C2">
        <v>2026</v>
      </c>
    </row>
    <row r="3" spans="1:6" x14ac:dyDescent="0.3">
      <c r="A3" t="s">
        <v>453</v>
      </c>
      <c r="B3" s="132">
        <v>14980</v>
      </c>
      <c r="C3" s="132">
        <v>15163</v>
      </c>
    </row>
    <row r="4" spans="1:6" x14ac:dyDescent="0.3">
      <c r="A4" t="s">
        <v>454</v>
      </c>
      <c r="B4" s="132">
        <v>3574</v>
      </c>
      <c r="C4" s="132">
        <v>3861</v>
      </c>
    </row>
    <row r="5" spans="1:6" x14ac:dyDescent="0.3">
      <c r="A5" t="s">
        <v>455</v>
      </c>
      <c r="B5" s="132">
        <v>11406</v>
      </c>
      <c r="C5" s="132">
        <v>11302</v>
      </c>
    </row>
    <row r="7" spans="1:6" x14ac:dyDescent="0.3">
      <c r="A7" t="s">
        <v>261</v>
      </c>
      <c r="B7">
        <v>10270</v>
      </c>
    </row>
    <row r="8" spans="1:6" x14ac:dyDescent="0.3">
      <c r="A8" t="s">
        <v>456</v>
      </c>
      <c r="B8">
        <v>2424</v>
      </c>
    </row>
    <row r="10" spans="1:6" x14ac:dyDescent="0.3">
      <c r="B10">
        <v>1470</v>
      </c>
    </row>
    <row r="11" spans="1:6" x14ac:dyDescent="0.3">
      <c r="A11" t="s">
        <v>456</v>
      </c>
      <c r="B11" s="156"/>
    </row>
    <row r="12" spans="1:6" x14ac:dyDescent="0.3">
      <c r="A12" t="s">
        <v>457</v>
      </c>
    </row>
    <row r="13" spans="1:6" ht="37.950000000000003" customHeight="1" x14ac:dyDescent="0.3">
      <c r="A13" s="269" t="s">
        <v>458</v>
      </c>
      <c r="B13" s="269"/>
      <c r="C13" s="269"/>
      <c r="D13" s="269"/>
      <c r="E13" s="269"/>
      <c r="F13" s="269"/>
    </row>
    <row r="15" spans="1:6" x14ac:dyDescent="0.3">
      <c r="A15" s="269" t="s">
        <v>459</v>
      </c>
      <c r="B15" s="269"/>
      <c r="C15" s="269"/>
      <c r="D15" s="269"/>
      <c r="E15" s="269"/>
      <c r="F15" s="269"/>
    </row>
    <row r="19" spans="3:3" x14ac:dyDescent="0.3">
      <c r="C19" s="156"/>
    </row>
  </sheetData>
  <mergeCells count="2">
    <mergeCell ref="A13:F13"/>
    <mergeCell ref="A15:F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C410A-656D-4BAE-B79B-C5005794FF3B}">
  <dimension ref="A1:E11"/>
  <sheetViews>
    <sheetView workbookViewId="0">
      <selection activeCell="G18" sqref="G18"/>
    </sheetView>
  </sheetViews>
  <sheetFormatPr baseColWidth="10" defaultColWidth="11.44140625" defaultRowHeight="14.4" x14ac:dyDescent="0.3"/>
  <cols>
    <col min="1" max="1" width="39.6640625" customWidth="1"/>
  </cols>
  <sheetData>
    <row r="1" spans="1:5" x14ac:dyDescent="0.3">
      <c r="A1" s="183" t="s">
        <v>460</v>
      </c>
      <c r="B1" s="184"/>
      <c r="C1" s="184"/>
      <c r="D1" s="184"/>
      <c r="E1" s="184"/>
    </row>
    <row r="2" spans="1:5" x14ac:dyDescent="0.3">
      <c r="A2" s="183" t="s">
        <v>259</v>
      </c>
      <c r="B2" s="184"/>
      <c r="C2" s="184"/>
      <c r="D2" s="184"/>
      <c r="E2" s="184"/>
    </row>
    <row r="3" spans="1:5" x14ac:dyDescent="0.3">
      <c r="A3" s="184"/>
      <c r="B3" s="185">
        <v>2026</v>
      </c>
      <c r="C3" s="185">
        <v>2027</v>
      </c>
      <c r="D3" s="185">
        <v>2028</v>
      </c>
      <c r="E3" s="185">
        <v>2029</v>
      </c>
    </row>
    <row r="4" spans="1:5" x14ac:dyDescent="0.3">
      <c r="A4" s="186" t="s">
        <v>461</v>
      </c>
      <c r="B4" s="187">
        <v>2585851506</v>
      </c>
      <c r="C4" s="187">
        <v>2142027051.1800001</v>
      </c>
      <c r="D4" s="187">
        <v>2179287862.7153997</v>
      </c>
      <c r="E4" s="187">
        <v>2244666498.5968618</v>
      </c>
    </row>
    <row r="5" spans="1:5" x14ac:dyDescent="0.3">
      <c r="A5" s="186" t="s">
        <v>462</v>
      </c>
      <c r="B5" s="187">
        <v>12600000000</v>
      </c>
      <c r="C5" s="187">
        <v>13800000000</v>
      </c>
      <c r="D5" s="187"/>
      <c r="E5" s="187"/>
    </row>
    <row r="6" spans="1:5" x14ac:dyDescent="0.3">
      <c r="A6" s="186"/>
      <c r="B6" s="188">
        <v>15185851506</v>
      </c>
      <c r="C6" s="188">
        <v>15942027051.18</v>
      </c>
      <c r="D6" s="188">
        <v>2179287862.7153997</v>
      </c>
      <c r="E6" s="188">
        <v>2244666498.5968618</v>
      </c>
    </row>
    <row r="7" spans="1:5" x14ac:dyDescent="0.3">
      <c r="A7" s="183" t="s">
        <v>463</v>
      </c>
      <c r="B7" s="183"/>
      <c r="C7" s="183"/>
      <c r="D7" s="183"/>
      <c r="E7" s="183"/>
    </row>
    <row r="8" spans="1:5" x14ac:dyDescent="0.3">
      <c r="A8" s="185" t="s">
        <v>464</v>
      </c>
      <c r="B8" s="187">
        <v>1245851506</v>
      </c>
      <c r="C8" s="187">
        <v>1242027051.1800001</v>
      </c>
      <c r="D8" s="187">
        <v>1279287862.7154</v>
      </c>
      <c r="E8" s="187">
        <v>1317666498.5968621</v>
      </c>
    </row>
    <row r="9" spans="1:5" x14ac:dyDescent="0.3">
      <c r="A9" s="185" t="s">
        <v>465</v>
      </c>
      <c r="B9" s="187">
        <v>1340000000</v>
      </c>
      <c r="C9" s="187">
        <v>900000000</v>
      </c>
      <c r="D9" s="187">
        <v>900000000</v>
      </c>
      <c r="E9" s="187">
        <v>927000000</v>
      </c>
    </row>
    <row r="10" spans="1:5" x14ac:dyDescent="0.3">
      <c r="A10" s="185" t="s">
        <v>466</v>
      </c>
      <c r="B10" s="188">
        <v>12600000000</v>
      </c>
      <c r="C10" s="188">
        <v>13800000000</v>
      </c>
      <c r="D10" s="188"/>
      <c r="E10" s="188"/>
    </row>
    <row r="11" spans="1:5" x14ac:dyDescent="0.3">
      <c r="A11" s="184"/>
      <c r="B11" s="189">
        <v>15185851506</v>
      </c>
      <c r="C11" s="189">
        <v>15942027051.18</v>
      </c>
      <c r="D11" s="189">
        <v>2179287862.7153997</v>
      </c>
      <c r="E11" s="189">
        <v>2244666498.5968618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C247C-9C5B-47E0-907D-C368AC6EEE09}">
  <dimension ref="A1:J117"/>
  <sheetViews>
    <sheetView topLeftCell="A41" workbookViewId="0">
      <selection activeCell="F65" sqref="F65"/>
    </sheetView>
  </sheetViews>
  <sheetFormatPr baseColWidth="10" defaultColWidth="11.44140625" defaultRowHeight="14.4" x14ac:dyDescent="0.3"/>
  <cols>
    <col min="1" max="1" width="36.5546875" bestFit="1" customWidth="1"/>
    <col min="2" max="6" width="17" bestFit="1" customWidth="1"/>
    <col min="10" max="10" width="129.6640625" customWidth="1"/>
  </cols>
  <sheetData>
    <row r="1" spans="1:10" x14ac:dyDescent="0.3">
      <c r="A1" s="270" t="s">
        <v>328</v>
      </c>
      <c r="B1" s="190" t="s">
        <v>329</v>
      </c>
      <c r="C1" s="190" t="s">
        <v>329</v>
      </c>
      <c r="D1" s="190" t="s">
        <v>329</v>
      </c>
      <c r="E1" s="190" t="s">
        <v>329</v>
      </c>
      <c r="F1" s="190" t="s">
        <v>329</v>
      </c>
    </row>
    <row r="2" spans="1:10" ht="78" x14ac:dyDescent="0.3">
      <c r="A2" s="270"/>
      <c r="B2" s="191">
        <v>31122026</v>
      </c>
      <c r="C2" s="191">
        <v>31122027</v>
      </c>
      <c r="D2" s="191">
        <v>31122028</v>
      </c>
      <c r="E2" s="191">
        <v>31122029</v>
      </c>
      <c r="F2" s="191">
        <v>31122030</v>
      </c>
      <c r="J2" s="196" t="s">
        <v>467</v>
      </c>
    </row>
    <row r="3" spans="1:10" ht="16.2" thickBot="1" x14ac:dyDescent="0.35">
      <c r="A3" s="271"/>
      <c r="B3" s="192" t="s">
        <v>234</v>
      </c>
      <c r="C3" s="192" t="s">
        <v>234</v>
      </c>
      <c r="D3" s="192" t="s">
        <v>234</v>
      </c>
      <c r="E3" s="192" t="s">
        <v>234</v>
      </c>
      <c r="F3" s="192" t="s">
        <v>234</v>
      </c>
      <c r="J3" s="196" t="s">
        <v>230</v>
      </c>
    </row>
    <row r="4" spans="1:10" ht="15.6" x14ac:dyDescent="0.3">
      <c r="A4" s="168" t="s">
        <v>330</v>
      </c>
      <c r="B4" s="194">
        <v>116878674</v>
      </c>
      <c r="C4" s="194">
        <v>119186987</v>
      </c>
      <c r="D4" s="194">
        <v>123390696</v>
      </c>
      <c r="E4" s="194">
        <v>127298241</v>
      </c>
      <c r="F4" s="194">
        <v>130156022</v>
      </c>
      <c r="J4" s="196" t="s">
        <v>468</v>
      </c>
    </row>
    <row r="5" spans="1:10" ht="62.4" x14ac:dyDescent="0.3">
      <c r="A5" s="169" t="s">
        <v>469</v>
      </c>
      <c r="B5" s="195">
        <v>3885511</v>
      </c>
      <c r="C5" s="195">
        <v>4038158</v>
      </c>
      <c r="D5" s="195">
        <v>4197665</v>
      </c>
      <c r="E5" s="195">
        <v>4358662</v>
      </c>
      <c r="F5" s="195">
        <v>4489422</v>
      </c>
      <c r="J5" s="196" t="s">
        <v>470</v>
      </c>
    </row>
    <row r="6" spans="1:10" ht="15.6" x14ac:dyDescent="0.3">
      <c r="A6" s="169" t="s">
        <v>471</v>
      </c>
      <c r="B6" s="195">
        <v>78720029</v>
      </c>
      <c r="C6" s="195">
        <v>82603767</v>
      </c>
      <c r="D6" s="195">
        <v>87877060</v>
      </c>
      <c r="E6" s="195">
        <v>92467727</v>
      </c>
      <c r="F6" s="195">
        <v>95241759</v>
      </c>
      <c r="J6" s="196" t="s">
        <v>230</v>
      </c>
    </row>
    <row r="7" spans="1:10" ht="31.2" x14ac:dyDescent="0.3">
      <c r="A7" s="169" t="s">
        <v>472</v>
      </c>
      <c r="B7" s="195">
        <v>9053641</v>
      </c>
      <c r="C7" s="195">
        <v>9325250</v>
      </c>
      <c r="D7" s="195">
        <v>9605008</v>
      </c>
      <c r="E7" s="195">
        <v>9893158</v>
      </c>
      <c r="F7" s="195">
        <v>10189953</v>
      </c>
      <c r="J7" s="196" t="s">
        <v>473</v>
      </c>
    </row>
    <row r="8" spans="1:10" ht="15.6" x14ac:dyDescent="0.3">
      <c r="A8" s="169" t="s">
        <v>474</v>
      </c>
      <c r="B8" s="195">
        <v>21941657</v>
      </c>
      <c r="C8" s="195">
        <v>21668709</v>
      </c>
      <c r="D8" s="195">
        <v>20728210</v>
      </c>
      <c r="E8" s="195">
        <v>20185311</v>
      </c>
      <c r="F8" s="195">
        <v>20128345</v>
      </c>
      <c r="J8" s="196" t="s">
        <v>230</v>
      </c>
    </row>
    <row r="9" spans="1:10" ht="27" x14ac:dyDescent="0.3">
      <c r="A9" s="169" t="s">
        <v>475</v>
      </c>
      <c r="B9" s="195">
        <v>6754000</v>
      </c>
      <c r="C9" s="195">
        <v>6933000</v>
      </c>
      <c r="D9" s="195">
        <v>6956990</v>
      </c>
      <c r="E9" s="195">
        <v>7164200</v>
      </c>
      <c r="F9" s="195">
        <v>7379126</v>
      </c>
      <c r="J9" s="196" t="s">
        <v>476</v>
      </c>
    </row>
    <row r="10" spans="1:10" ht="62.4" x14ac:dyDescent="0.3">
      <c r="A10" s="169" t="s">
        <v>251</v>
      </c>
      <c r="B10" s="195">
        <v>4477240</v>
      </c>
      <c r="C10" s="195">
        <v>3088086</v>
      </c>
      <c r="D10" s="195">
        <v>3307335</v>
      </c>
      <c r="E10" s="195">
        <v>3222667</v>
      </c>
      <c r="F10" s="195">
        <v>3319347</v>
      </c>
      <c r="J10" s="196" t="s">
        <v>477</v>
      </c>
    </row>
    <row r="11" spans="1:10" ht="15.6" x14ac:dyDescent="0.3">
      <c r="A11" s="169" t="s">
        <v>252</v>
      </c>
      <c r="B11" s="195">
        <v>2314404</v>
      </c>
      <c r="C11" s="195">
        <v>2333936</v>
      </c>
      <c r="D11" s="195">
        <v>2088225</v>
      </c>
      <c r="E11" s="195">
        <v>1973671</v>
      </c>
      <c r="F11" s="195">
        <v>2005881</v>
      </c>
      <c r="J11" s="196" t="s">
        <v>230</v>
      </c>
    </row>
    <row r="12" spans="1:10" ht="15.6" x14ac:dyDescent="0.3">
      <c r="A12" s="169" t="s">
        <v>253</v>
      </c>
      <c r="B12" s="195">
        <v>-7602510</v>
      </c>
      <c r="C12" s="195">
        <v>-8058660</v>
      </c>
      <c r="D12" s="195">
        <v>-8542180</v>
      </c>
      <c r="E12" s="195">
        <v>-9054710</v>
      </c>
      <c r="F12" s="195">
        <v>-9597993</v>
      </c>
      <c r="J12" s="196" t="s">
        <v>478</v>
      </c>
    </row>
    <row r="13" spans="1:10" ht="62.4" x14ac:dyDescent="0.3">
      <c r="A13" s="169" t="s">
        <v>479</v>
      </c>
      <c r="B13" s="195">
        <v>-2665300</v>
      </c>
      <c r="C13" s="195">
        <v>-2745259</v>
      </c>
      <c r="D13" s="195">
        <v>-2827617</v>
      </c>
      <c r="E13" s="195">
        <v>-2912445</v>
      </c>
      <c r="F13" s="195">
        <v>-2999818</v>
      </c>
      <c r="J13" s="196" t="s">
        <v>480</v>
      </c>
    </row>
    <row r="14" spans="1:10" ht="15.6" x14ac:dyDescent="0.3">
      <c r="A14" s="168" t="s">
        <v>331</v>
      </c>
      <c r="B14" s="194">
        <v>-62825570</v>
      </c>
      <c r="C14" s="194">
        <v>-63630703</v>
      </c>
      <c r="D14" s="194">
        <v>-65974812</v>
      </c>
      <c r="E14" s="194">
        <v>-66780856</v>
      </c>
      <c r="F14" s="194">
        <v>-68818765</v>
      </c>
      <c r="J14" s="196" t="s">
        <v>230</v>
      </c>
    </row>
    <row r="15" spans="1:10" ht="15.6" x14ac:dyDescent="0.3">
      <c r="A15" s="169" t="s">
        <v>481</v>
      </c>
      <c r="B15" s="195">
        <v>-47285500</v>
      </c>
      <c r="C15" s="195">
        <v>-48184421</v>
      </c>
      <c r="D15" s="195">
        <v>-49594698</v>
      </c>
      <c r="E15" s="195">
        <v>-51082539</v>
      </c>
      <c r="F15" s="195">
        <v>-52615015</v>
      </c>
      <c r="J15" s="196" t="s">
        <v>482</v>
      </c>
    </row>
    <row r="16" spans="1:10" ht="78" x14ac:dyDescent="0.3">
      <c r="A16" s="169" t="s">
        <v>483</v>
      </c>
      <c r="B16" s="195">
        <v>-906037</v>
      </c>
      <c r="C16" s="195">
        <v>-776186</v>
      </c>
      <c r="D16" s="195">
        <v>-776186</v>
      </c>
      <c r="E16" s="195">
        <v>-776186</v>
      </c>
      <c r="F16" s="195">
        <v>-799471</v>
      </c>
      <c r="J16" s="196" t="s">
        <v>484</v>
      </c>
    </row>
    <row r="17" spans="1:6" x14ac:dyDescent="0.3">
      <c r="A17" s="169" t="s">
        <v>485</v>
      </c>
      <c r="B17" s="195">
        <v>-7759599</v>
      </c>
      <c r="C17" s="195">
        <v>-7619586</v>
      </c>
      <c r="D17" s="195">
        <v>-8326462</v>
      </c>
      <c r="E17" s="195">
        <v>-7397256</v>
      </c>
      <c r="F17" s="195">
        <v>-7619173</v>
      </c>
    </row>
    <row r="18" spans="1:6" x14ac:dyDescent="0.3">
      <c r="A18" s="169" t="s">
        <v>486</v>
      </c>
      <c r="B18" s="195">
        <v>-77327</v>
      </c>
      <c r="C18" s="195">
        <v>-62929</v>
      </c>
      <c r="D18" s="195">
        <v>-65034</v>
      </c>
      <c r="E18" s="195">
        <v>-66985</v>
      </c>
      <c r="F18" s="195">
        <v>-68995</v>
      </c>
    </row>
    <row r="19" spans="1:6" x14ac:dyDescent="0.3">
      <c r="A19" s="169" t="s">
        <v>487</v>
      </c>
      <c r="B19" s="195">
        <v>-3772744</v>
      </c>
      <c r="C19" s="195">
        <v>-3982891</v>
      </c>
      <c r="D19" s="195">
        <v>-4152647</v>
      </c>
      <c r="E19" s="195">
        <v>-4332589</v>
      </c>
      <c r="F19" s="195">
        <v>-4523327</v>
      </c>
    </row>
    <row r="20" spans="1:6" x14ac:dyDescent="0.3">
      <c r="A20" s="169" t="s">
        <v>488</v>
      </c>
      <c r="B20" s="195">
        <v>-3024362</v>
      </c>
      <c r="C20" s="195">
        <v>-3004690</v>
      </c>
      <c r="D20" s="195">
        <v>-3059785</v>
      </c>
      <c r="E20" s="195">
        <v>-3125301</v>
      </c>
      <c r="F20" s="195">
        <v>-3192784</v>
      </c>
    </row>
    <row r="21" spans="1:6" ht="15" thickBot="1" x14ac:dyDescent="0.35">
      <c r="A21" s="170" t="s">
        <v>332</v>
      </c>
      <c r="B21" s="165">
        <v>170931776</v>
      </c>
      <c r="C21" s="165">
        <v>174743271</v>
      </c>
      <c r="D21" s="165">
        <v>180806580</v>
      </c>
      <c r="E21" s="165">
        <v>187815626</v>
      </c>
      <c r="F21" s="165">
        <v>191493279</v>
      </c>
    </row>
    <row r="22" spans="1:6" x14ac:dyDescent="0.3">
      <c r="A22" s="168" t="s">
        <v>230</v>
      </c>
      <c r="B22" s="162" t="s">
        <v>230</v>
      </c>
      <c r="C22" s="162" t="s">
        <v>230</v>
      </c>
      <c r="D22" s="162" t="s">
        <v>230</v>
      </c>
      <c r="E22" s="162" t="s">
        <v>230</v>
      </c>
      <c r="F22" s="162" t="s">
        <v>230</v>
      </c>
    </row>
    <row r="23" spans="1:6" x14ac:dyDescent="0.3">
      <c r="A23" s="168" t="s">
        <v>334</v>
      </c>
      <c r="B23" s="194">
        <v>-51628969</v>
      </c>
      <c r="C23" s="194">
        <v>-52814306</v>
      </c>
      <c r="D23" s="194">
        <v>-54534401</v>
      </c>
      <c r="E23" s="194">
        <v>-57310973</v>
      </c>
      <c r="F23" s="194">
        <v>-58844352</v>
      </c>
    </row>
    <row r="24" spans="1:6" x14ac:dyDescent="0.3">
      <c r="A24" s="169" t="s">
        <v>481</v>
      </c>
      <c r="B24" s="195">
        <v>-26272484</v>
      </c>
      <c r="C24" s="195">
        <v>-26674659</v>
      </c>
      <c r="D24" s="195">
        <v>-27476699</v>
      </c>
      <c r="E24" s="195">
        <v>-28300999</v>
      </c>
      <c r="F24" s="195">
        <v>-29150029</v>
      </c>
    </row>
    <row r="25" spans="1:6" x14ac:dyDescent="0.3">
      <c r="A25" s="169" t="s">
        <v>489</v>
      </c>
      <c r="B25" s="195">
        <v>-4888361</v>
      </c>
      <c r="C25" s="195">
        <v>-4780323</v>
      </c>
      <c r="D25" s="195">
        <v>-4920834</v>
      </c>
      <c r="E25" s="195">
        <v>-5068459</v>
      </c>
      <c r="F25" s="195">
        <v>-5220513</v>
      </c>
    </row>
    <row r="26" spans="1:6" x14ac:dyDescent="0.3">
      <c r="A26" s="169" t="s">
        <v>490</v>
      </c>
      <c r="B26" s="195">
        <v>-6413239</v>
      </c>
      <c r="C26" s="195">
        <v>-6272404</v>
      </c>
      <c r="D26" s="195">
        <v>-6565241</v>
      </c>
      <c r="E26" s="195">
        <v>-6974167</v>
      </c>
      <c r="F26" s="195">
        <v>-7086360</v>
      </c>
    </row>
    <row r="27" spans="1:6" x14ac:dyDescent="0.3">
      <c r="A27" s="169" t="s">
        <v>487</v>
      </c>
      <c r="B27" s="195">
        <v>-2125559</v>
      </c>
      <c r="C27" s="164">
        <v>-2248735</v>
      </c>
      <c r="D27" s="164">
        <v>-2243186</v>
      </c>
      <c r="E27" s="164">
        <v>-2237920</v>
      </c>
      <c r="F27" s="164">
        <v>-2247947</v>
      </c>
    </row>
    <row r="28" spans="1:6" x14ac:dyDescent="0.3">
      <c r="A28" s="169" t="s">
        <v>491</v>
      </c>
      <c r="B28" s="195">
        <v>-1060273</v>
      </c>
      <c r="C28" s="164">
        <v>-1060273</v>
      </c>
      <c r="D28" s="164">
        <v>-1060273</v>
      </c>
      <c r="E28" s="164">
        <v>-1060273</v>
      </c>
      <c r="F28" s="164">
        <v>-1060273</v>
      </c>
    </row>
    <row r="29" spans="1:6" x14ac:dyDescent="0.3">
      <c r="A29" s="169" t="s">
        <v>492</v>
      </c>
      <c r="B29" s="164">
        <v>-801484</v>
      </c>
      <c r="C29" s="164">
        <v>-652367</v>
      </c>
      <c r="D29" s="164">
        <v>-674189</v>
      </c>
      <c r="E29" s="164">
        <v>-694415</v>
      </c>
      <c r="F29" s="164">
        <v>-715247</v>
      </c>
    </row>
    <row r="30" spans="1:6" x14ac:dyDescent="0.3">
      <c r="A30" s="169" t="s">
        <v>493</v>
      </c>
      <c r="B30" s="164">
        <v>-217358</v>
      </c>
      <c r="C30" s="164">
        <v>-202081</v>
      </c>
      <c r="D30" s="164">
        <v>-207402</v>
      </c>
      <c r="E30" s="164">
        <v>-213624</v>
      </c>
      <c r="F30" s="164">
        <v>-220033</v>
      </c>
    </row>
    <row r="31" spans="1:6" x14ac:dyDescent="0.3">
      <c r="A31" s="169" t="s">
        <v>494</v>
      </c>
      <c r="B31" s="164">
        <v>-1564702</v>
      </c>
      <c r="C31" s="164">
        <v>-1954729</v>
      </c>
      <c r="D31" s="164">
        <v>-1743036</v>
      </c>
      <c r="E31" s="164">
        <v>-2337827</v>
      </c>
      <c r="F31" s="164">
        <v>-2407962</v>
      </c>
    </row>
    <row r="32" spans="1:6" x14ac:dyDescent="0.3">
      <c r="A32" s="169" t="s">
        <v>488</v>
      </c>
      <c r="B32" s="164">
        <v>-8285509</v>
      </c>
      <c r="C32" s="164">
        <v>-8968735</v>
      </c>
      <c r="D32" s="164">
        <v>-9643541</v>
      </c>
      <c r="E32" s="164">
        <v>-10423288</v>
      </c>
      <c r="F32" s="164">
        <v>-10735986</v>
      </c>
    </row>
    <row r="33" spans="1:6" ht="15" thickBot="1" x14ac:dyDescent="0.35">
      <c r="A33" s="170" t="s">
        <v>495</v>
      </c>
      <c r="B33" s="165">
        <v>2424135</v>
      </c>
      <c r="C33" s="165">
        <v>2741978</v>
      </c>
      <c r="D33" s="165">
        <v>2881483</v>
      </c>
      <c r="E33" s="165">
        <v>3206412</v>
      </c>
      <c r="F33" s="165">
        <v>2492905</v>
      </c>
    </row>
    <row r="34" spans="1:6" x14ac:dyDescent="0.3">
      <c r="A34" s="168" t="s">
        <v>230</v>
      </c>
      <c r="B34" s="162" t="s">
        <v>230</v>
      </c>
      <c r="C34" s="162" t="s">
        <v>230</v>
      </c>
      <c r="D34" s="162" t="s">
        <v>230</v>
      </c>
      <c r="E34" s="162" t="s">
        <v>230</v>
      </c>
      <c r="F34" s="162" t="s">
        <v>230</v>
      </c>
    </row>
    <row r="35" spans="1:6" x14ac:dyDescent="0.3">
      <c r="A35" s="168" t="s">
        <v>333</v>
      </c>
      <c r="B35" s="194">
        <v>130784</v>
      </c>
      <c r="C35" s="194">
        <v>130590</v>
      </c>
      <c r="D35" s="194">
        <v>123591</v>
      </c>
      <c r="E35" s="194">
        <v>125580</v>
      </c>
      <c r="F35" s="194">
        <v>127636</v>
      </c>
    </row>
    <row r="36" spans="1:6" x14ac:dyDescent="0.3">
      <c r="A36" s="168" t="s">
        <v>252</v>
      </c>
      <c r="B36" s="194">
        <v>898099</v>
      </c>
      <c r="C36" s="194">
        <v>759163</v>
      </c>
      <c r="D36" s="194">
        <v>715921</v>
      </c>
      <c r="E36" s="194">
        <v>716272</v>
      </c>
      <c r="F36" s="194">
        <v>736366</v>
      </c>
    </row>
    <row r="37" spans="1:6" x14ac:dyDescent="0.3">
      <c r="A37" s="168" t="s">
        <v>335</v>
      </c>
      <c r="B37" s="194">
        <v>-2137619</v>
      </c>
      <c r="C37" s="194">
        <v>-2411522</v>
      </c>
      <c r="D37" s="194">
        <v>-2693537</v>
      </c>
      <c r="E37" s="194">
        <v>-2654175</v>
      </c>
      <c r="F37" s="194">
        <v>-2507864</v>
      </c>
    </row>
    <row r="38" spans="1:6" x14ac:dyDescent="0.3">
      <c r="A38" s="168" t="s">
        <v>336</v>
      </c>
      <c r="B38" s="194">
        <v>-15413</v>
      </c>
      <c r="C38" s="194">
        <v>-21000</v>
      </c>
      <c r="D38" s="194">
        <v>-21570</v>
      </c>
      <c r="E38" s="194">
        <v>-22157</v>
      </c>
      <c r="F38" s="194">
        <v>-22762</v>
      </c>
    </row>
    <row r="39" spans="1:6" x14ac:dyDescent="0.3">
      <c r="A39" s="168" t="s">
        <v>337</v>
      </c>
      <c r="B39" s="193" t="s">
        <v>210</v>
      </c>
      <c r="C39" s="162" t="s">
        <v>210</v>
      </c>
      <c r="D39" s="162" t="s">
        <v>210</v>
      </c>
      <c r="E39" s="162" t="s">
        <v>210</v>
      </c>
      <c r="F39" s="162" t="s">
        <v>210</v>
      </c>
    </row>
    <row r="40" spans="1:6" x14ac:dyDescent="0.3">
      <c r="A40" s="168" t="s">
        <v>339</v>
      </c>
      <c r="B40" s="194">
        <v>-1112383</v>
      </c>
      <c r="C40" s="194">
        <v>-913072</v>
      </c>
      <c r="D40" s="194">
        <v>-724264</v>
      </c>
      <c r="E40" s="194">
        <v>-623429</v>
      </c>
      <c r="F40" s="194">
        <v>-217804</v>
      </c>
    </row>
    <row r="41" spans="1:6" ht="27.6" thickBot="1" x14ac:dyDescent="0.35">
      <c r="A41" s="168" t="s">
        <v>340</v>
      </c>
      <c r="B41" s="194">
        <v>124927</v>
      </c>
      <c r="C41" s="194">
        <v>123107</v>
      </c>
      <c r="D41" s="194">
        <v>126800</v>
      </c>
      <c r="E41" s="194">
        <v>130604</v>
      </c>
      <c r="F41" s="194">
        <v>134523</v>
      </c>
    </row>
    <row r="42" spans="1:6" ht="15" thickBot="1" x14ac:dyDescent="0.35">
      <c r="A42" s="170" t="s">
        <v>341</v>
      </c>
      <c r="B42" s="175">
        <v>312530</v>
      </c>
      <c r="C42" s="175">
        <v>409244</v>
      </c>
      <c r="D42" s="175">
        <v>408424</v>
      </c>
      <c r="E42" s="175">
        <v>879107</v>
      </c>
      <c r="F42" s="175">
        <v>743000</v>
      </c>
    </row>
    <row r="43" spans="1:6" x14ac:dyDescent="0.3">
      <c r="A43" s="168" t="s">
        <v>230</v>
      </c>
      <c r="B43" s="162" t="s">
        <v>230</v>
      </c>
      <c r="C43" s="162" t="s">
        <v>230</v>
      </c>
      <c r="D43" s="162" t="s">
        <v>230</v>
      </c>
      <c r="E43" s="162" t="s">
        <v>230</v>
      </c>
      <c r="F43" s="162" t="s">
        <v>230</v>
      </c>
    </row>
    <row r="44" spans="1:6" ht="15" thickBot="1" x14ac:dyDescent="0.35">
      <c r="A44" s="169" t="s">
        <v>342</v>
      </c>
      <c r="B44" s="163" t="s">
        <v>210</v>
      </c>
      <c r="C44" s="163" t="s">
        <v>230</v>
      </c>
      <c r="D44" s="163" t="s">
        <v>230</v>
      </c>
      <c r="E44" s="163" t="s">
        <v>230</v>
      </c>
      <c r="F44" s="163" t="s">
        <v>230</v>
      </c>
    </row>
    <row r="45" spans="1:6" ht="27.6" thickBot="1" x14ac:dyDescent="0.35">
      <c r="A45" s="170" t="s">
        <v>343</v>
      </c>
      <c r="B45" s="175">
        <v>312530</v>
      </c>
      <c r="C45" s="175">
        <v>409244</v>
      </c>
      <c r="D45" s="175">
        <v>408424</v>
      </c>
      <c r="E45" s="175">
        <v>879107</v>
      </c>
      <c r="F45" s="175">
        <v>743000</v>
      </c>
    </row>
    <row r="46" spans="1:6" ht="27" x14ac:dyDescent="0.3">
      <c r="A46" s="168" t="s">
        <v>344</v>
      </c>
      <c r="B46" s="176">
        <v>312530</v>
      </c>
      <c r="C46" s="176">
        <v>409244</v>
      </c>
      <c r="D46" s="176">
        <v>408424</v>
      </c>
      <c r="E46" s="176">
        <v>879107</v>
      </c>
      <c r="F46" s="176">
        <v>743000</v>
      </c>
    </row>
    <row r="47" spans="1:6" ht="27" x14ac:dyDescent="0.3">
      <c r="A47" s="168" t="s">
        <v>345</v>
      </c>
      <c r="B47" s="162" t="s">
        <v>210</v>
      </c>
      <c r="C47" s="163" t="s">
        <v>210</v>
      </c>
      <c r="D47" s="163" t="s">
        <v>210</v>
      </c>
      <c r="E47" s="163" t="s">
        <v>210</v>
      </c>
      <c r="F47" s="163" t="s">
        <v>210</v>
      </c>
    </row>
    <row r="48" spans="1:6" x14ac:dyDescent="0.3">
      <c r="A48" s="168" t="s">
        <v>346</v>
      </c>
      <c r="B48" s="163" t="s">
        <v>230</v>
      </c>
      <c r="C48" s="163" t="s">
        <v>230</v>
      </c>
      <c r="D48" s="163" t="s">
        <v>230</v>
      </c>
      <c r="E48" s="163" t="s">
        <v>230</v>
      </c>
      <c r="F48" s="163" t="s">
        <v>230</v>
      </c>
    </row>
    <row r="49" spans="1:6" x14ac:dyDescent="0.3">
      <c r="A49" s="169" t="s">
        <v>347</v>
      </c>
      <c r="B49" s="164">
        <v>312530</v>
      </c>
      <c r="C49" s="164">
        <v>409244</v>
      </c>
      <c r="D49" s="164">
        <v>408424</v>
      </c>
      <c r="E49" s="164">
        <v>879107</v>
      </c>
      <c r="F49" s="164">
        <v>743000</v>
      </c>
    </row>
    <row r="50" spans="1:6" ht="15" thickBot="1" x14ac:dyDescent="0.35">
      <c r="A50" s="169" t="s">
        <v>325</v>
      </c>
      <c r="B50" s="163" t="s">
        <v>210</v>
      </c>
      <c r="C50" s="163" t="s">
        <v>210</v>
      </c>
      <c r="D50" s="163" t="s">
        <v>210</v>
      </c>
      <c r="E50" s="163" t="s">
        <v>210</v>
      </c>
      <c r="F50" s="163" t="s">
        <v>210</v>
      </c>
    </row>
    <row r="51" spans="1:6" ht="27.6" thickBot="1" x14ac:dyDescent="0.35">
      <c r="A51" s="170" t="s">
        <v>343</v>
      </c>
      <c r="B51" s="175">
        <v>312530</v>
      </c>
      <c r="C51" s="175">
        <v>409244</v>
      </c>
      <c r="D51" s="175">
        <v>408424</v>
      </c>
      <c r="E51" s="175">
        <v>879107</v>
      </c>
      <c r="F51" s="175">
        <v>743000</v>
      </c>
    </row>
    <row r="52" spans="1:6" ht="27" x14ac:dyDescent="0.3">
      <c r="A52" s="169" t="s">
        <v>348</v>
      </c>
      <c r="B52" s="163" t="s">
        <v>210</v>
      </c>
      <c r="C52" s="163" t="s">
        <v>210</v>
      </c>
      <c r="D52" s="163" t="s">
        <v>210</v>
      </c>
      <c r="E52" s="163" t="s">
        <v>210</v>
      </c>
      <c r="F52" s="163" t="s">
        <v>210</v>
      </c>
    </row>
    <row r="53" spans="1:6" ht="27" x14ac:dyDescent="0.3">
      <c r="A53" s="169" t="s">
        <v>349</v>
      </c>
      <c r="B53" s="163" t="s">
        <v>210</v>
      </c>
      <c r="C53" s="163" t="s">
        <v>210</v>
      </c>
      <c r="D53" s="163" t="s">
        <v>210</v>
      </c>
      <c r="E53" s="163" t="s">
        <v>210</v>
      </c>
      <c r="F53" s="163" t="s">
        <v>210</v>
      </c>
    </row>
    <row r="54" spans="1:6" ht="27" x14ac:dyDescent="0.3">
      <c r="A54" s="169" t="s">
        <v>350</v>
      </c>
      <c r="B54" s="163" t="s">
        <v>210</v>
      </c>
      <c r="C54" s="163" t="s">
        <v>210</v>
      </c>
      <c r="D54" s="163" t="s">
        <v>210</v>
      </c>
      <c r="E54" s="163" t="s">
        <v>210</v>
      </c>
      <c r="F54" s="163" t="s">
        <v>210</v>
      </c>
    </row>
    <row r="55" spans="1:6" ht="27" x14ac:dyDescent="0.3">
      <c r="A55" s="169" t="s">
        <v>351</v>
      </c>
      <c r="B55" s="163" t="s">
        <v>210</v>
      </c>
      <c r="C55" s="163" t="s">
        <v>210</v>
      </c>
      <c r="D55" s="163" t="s">
        <v>210</v>
      </c>
      <c r="E55" s="163" t="s">
        <v>210</v>
      </c>
      <c r="F55" s="163" t="s">
        <v>210</v>
      </c>
    </row>
    <row r="56" spans="1:6" ht="15" thickBot="1" x14ac:dyDescent="0.35">
      <c r="A56" s="169" t="s">
        <v>352</v>
      </c>
      <c r="B56" s="173" t="s">
        <v>210</v>
      </c>
      <c r="C56" s="173" t="s">
        <v>210</v>
      </c>
      <c r="D56" s="173" t="s">
        <v>210</v>
      </c>
      <c r="E56" s="173" t="s">
        <v>210</v>
      </c>
      <c r="F56" s="173" t="s">
        <v>210</v>
      </c>
    </row>
    <row r="57" spans="1:6" ht="15" thickBot="1" x14ac:dyDescent="0.35">
      <c r="A57" s="170" t="s">
        <v>353</v>
      </c>
      <c r="B57" s="167" t="s">
        <v>210</v>
      </c>
      <c r="C57" s="167" t="s">
        <v>210</v>
      </c>
      <c r="D57" s="167" t="s">
        <v>210</v>
      </c>
      <c r="E57" s="167" t="s">
        <v>210</v>
      </c>
      <c r="F57" s="167" t="s">
        <v>210</v>
      </c>
    </row>
    <row r="58" spans="1:6" x14ac:dyDescent="0.3">
      <c r="A58" s="168" t="s">
        <v>230</v>
      </c>
      <c r="B58" s="162" t="s">
        <v>230</v>
      </c>
      <c r="C58" s="162" t="s">
        <v>230</v>
      </c>
      <c r="D58" s="162" t="s">
        <v>230</v>
      </c>
      <c r="E58" s="162" t="s">
        <v>230</v>
      </c>
      <c r="F58" s="162" t="s">
        <v>230</v>
      </c>
    </row>
    <row r="59" spans="1:6" x14ac:dyDescent="0.3">
      <c r="A59" s="168" t="s">
        <v>354</v>
      </c>
      <c r="B59" s="162" t="s">
        <v>230</v>
      </c>
      <c r="C59" s="162" t="s">
        <v>230</v>
      </c>
      <c r="D59" s="162" t="s">
        <v>230</v>
      </c>
      <c r="E59" s="162" t="s">
        <v>230</v>
      </c>
      <c r="F59" s="162" t="s">
        <v>230</v>
      </c>
    </row>
    <row r="60" spans="1:6" x14ac:dyDescent="0.3">
      <c r="A60" s="169" t="s">
        <v>347</v>
      </c>
      <c r="B60" s="164">
        <v>312530</v>
      </c>
      <c r="C60" s="164">
        <v>409244</v>
      </c>
      <c r="D60" s="164">
        <v>408424</v>
      </c>
      <c r="E60" s="164">
        <v>879107</v>
      </c>
      <c r="F60" s="164">
        <v>743000</v>
      </c>
    </row>
    <row r="61" spans="1:6" ht="15" thickBot="1" x14ac:dyDescent="0.35">
      <c r="A61" s="169" t="s">
        <v>325</v>
      </c>
      <c r="B61" s="173" t="s">
        <v>210</v>
      </c>
      <c r="C61" s="173" t="s">
        <v>210</v>
      </c>
      <c r="D61" s="173" t="s">
        <v>210</v>
      </c>
      <c r="E61" s="173" t="s">
        <v>210</v>
      </c>
      <c r="F61" s="173" t="s">
        <v>210</v>
      </c>
    </row>
    <row r="62" spans="1:6" ht="15" thickBot="1" x14ac:dyDescent="0.35">
      <c r="A62" s="170" t="s">
        <v>355</v>
      </c>
      <c r="B62" s="177">
        <v>312530</v>
      </c>
      <c r="C62" s="177">
        <v>409244</v>
      </c>
      <c r="D62" s="177">
        <v>408424</v>
      </c>
      <c r="E62" s="177">
        <v>879107</v>
      </c>
      <c r="F62" s="177">
        <v>743000</v>
      </c>
    </row>
    <row r="68" spans="1:7" ht="15.6" x14ac:dyDescent="0.3">
      <c r="A68" s="206" t="s">
        <v>496</v>
      </c>
      <c r="B68" s="184"/>
      <c r="C68" s="184"/>
      <c r="D68" s="184"/>
      <c r="E68" s="184"/>
      <c r="F68" s="184"/>
      <c r="G68" s="184"/>
    </row>
    <row r="69" spans="1:7" x14ac:dyDescent="0.3">
      <c r="A69" s="207" t="s">
        <v>497</v>
      </c>
      <c r="B69" s="208"/>
      <c r="C69" s="208"/>
      <c r="D69" s="208"/>
      <c r="E69" s="208"/>
      <c r="F69" s="208"/>
      <c r="G69" s="208"/>
    </row>
    <row r="70" spans="1:7" x14ac:dyDescent="0.3">
      <c r="A70" s="207" t="s">
        <v>498</v>
      </c>
      <c r="B70" s="209"/>
      <c r="C70" s="209"/>
      <c r="D70" s="209"/>
      <c r="E70" s="209"/>
      <c r="F70" s="209"/>
      <c r="G70" s="209"/>
    </row>
    <row r="71" spans="1:7" x14ac:dyDescent="0.3">
      <c r="A71" s="184"/>
      <c r="B71" s="197">
        <v>2026</v>
      </c>
      <c r="C71" s="197">
        <v>2027</v>
      </c>
      <c r="D71" s="197">
        <v>2028</v>
      </c>
      <c r="E71" s="197">
        <v>2029</v>
      </c>
      <c r="F71" s="197">
        <v>2030</v>
      </c>
    </row>
    <row r="72" spans="1:7" x14ac:dyDescent="0.3">
      <c r="A72" s="184" t="s">
        <v>499</v>
      </c>
      <c r="B72" s="198">
        <v>133978480022.53265</v>
      </c>
      <c r="C72" s="198">
        <v>121149396320.75371</v>
      </c>
      <c r="D72" s="198">
        <v>127016415064.25124</v>
      </c>
      <c r="E72" s="198">
        <v>129858630053.22075</v>
      </c>
      <c r="F72" s="198">
        <v>133686733926.8306</v>
      </c>
    </row>
    <row r="73" spans="1:7" x14ac:dyDescent="0.3">
      <c r="A73" s="199" t="s">
        <v>500</v>
      </c>
      <c r="B73" s="199">
        <v>11050245430</v>
      </c>
      <c r="C73" s="199">
        <v>10831672014.08</v>
      </c>
      <c r="D73" s="199">
        <v>10565702174.502401</v>
      </c>
      <c r="E73" s="199">
        <v>10306836439.737473</v>
      </c>
      <c r="F73" s="199">
        <v>10368677458.375898</v>
      </c>
    </row>
    <row r="74" spans="1:7" x14ac:dyDescent="0.3">
      <c r="A74" s="199" t="s">
        <v>501</v>
      </c>
      <c r="B74" s="199">
        <v>85443417180.834656</v>
      </c>
      <c r="C74" s="199">
        <v>89318797876.399994</v>
      </c>
      <c r="D74" s="199">
        <v>93485307618.196671</v>
      </c>
      <c r="E74" s="199">
        <v>98128365412.842224</v>
      </c>
      <c r="F74" s="199">
        <v>101072216375.22749</v>
      </c>
    </row>
    <row r="75" spans="1:7" x14ac:dyDescent="0.3">
      <c r="A75" s="200" t="s">
        <v>502</v>
      </c>
      <c r="B75" s="201">
        <v>3790000000</v>
      </c>
      <c r="C75" s="201">
        <v>4300690478</v>
      </c>
      <c r="D75" s="201">
        <v>4653623509.666666</v>
      </c>
      <c r="E75" s="201">
        <v>5014771329.2222223</v>
      </c>
      <c r="F75" s="201">
        <v>5165214469.0988894</v>
      </c>
    </row>
    <row r="76" spans="1:7" x14ac:dyDescent="0.3">
      <c r="A76" s="200" t="s">
        <v>503</v>
      </c>
      <c r="B76" s="201">
        <v>81653417180.834656</v>
      </c>
      <c r="C76" s="201">
        <v>85018107398.399994</v>
      </c>
      <c r="D76" s="201">
        <v>88831684108.529999</v>
      </c>
      <c r="E76" s="201">
        <v>93113594083.619995</v>
      </c>
      <c r="F76" s="201">
        <v>95907001906.128601</v>
      </c>
    </row>
    <row r="77" spans="1:7" x14ac:dyDescent="0.3">
      <c r="A77" s="199" t="s">
        <v>504</v>
      </c>
      <c r="B77" s="199">
        <v>120000000</v>
      </c>
      <c r="C77" s="199">
        <v>130000000</v>
      </c>
      <c r="D77" s="199">
        <v>140000000</v>
      </c>
      <c r="E77" s="199">
        <v>140000000</v>
      </c>
      <c r="F77" s="199">
        <v>150000000</v>
      </c>
    </row>
    <row r="78" spans="1:7" x14ac:dyDescent="0.3">
      <c r="A78" s="199" t="s">
        <v>505</v>
      </c>
      <c r="B78" s="199">
        <v>2968500000</v>
      </c>
      <c r="C78" s="199">
        <v>2663555000</v>
      </c>
      <c r="D78" s="199">
        <v>2808761650</v>
      </c>
      <c r="E78" s="199">
        <v>2894124499.5</v>
      </c>
      <c r="F78" s="199">
        <v>2980948234.4850001</v>
      </c>
    </row>
    <row r="79" spans="1:7" x14ac:dyDescent="0.3">
      <c r="A79" s="199" t="s">
        <v>506</v>
      </c>
      <c r="B79" s="199">
        <v>15000000000</v>
      </c>
      <c r="C79" s="199">
        <v>0</v>
      </c>
      <c r="D79" s="199">
        <v>0</v>
      </c>
      <c r="E79" s="199">
        <v>0</v>
      </c>
      <c r="F79" s="199">
        <v>0</v>
      </c>
    </row>
    <row r="80" spans="1:7" x14ac:dyDescent="0.3">
      <c r="A80" s="199" t="s">
        <v>507</v>
      </c>
      <c r="B80" s="199">
        <v>17340723900</v>
      </c>
      <c r="C80" s="199">
        <v>14652712800</v>
      </c>
      <c r="D80" s="199">
        <v>17696450000</v>
      </c>
      <c r="E80" s="199">
        <v>16459648830</v>
      </c>
      <c r="F80" s="199">
        <v>16953438294.9</v>
      </c>
    </row>
    <row r="81" spans="1:6" x14ac:dyDescent="0.3">
      <c r="A81" s="202" t="s">
        <v>508</v>
      </c>
      <c r="B81" s="202">
        <v>2055593511.698</v>
      </c>
      <c r="C81" s="202">
        <v>3552658630.2737122</v>
      </c>
      <c r="D81" s="202">
        <v>2320193621.5521698</v>
      </c>
      <c r="E81" s="202">
        <v>1929654871.1410522</v>
      </c>
      <c r="F81" s="202">
        <v>2161453563.8422089</v>
      </c>
    </row>
    <row r="82" spans="1:6" x14ac:dyDescent="0.3">
      <c r="A82" s="184"/>
      <c r="B82" s="184"/>
      <c r="C82" s="184"/>
      <c r="D82" s="184"/>
      <c r="E82" s="184"/>
      <c r="F82" s="184"/>
    </row>
    <row r="83" spans="1:6" x14ac:dyDescent="0.3">
      <c r="A83" s="184"/>
      <c r="B83" s="184"/>
      <c r="C83" s="184"/>
      <c r="D83" s="184"/>
      <c r="E83" s="184"/>
      <c r="F83" s="184"/>
    </row>
    <row r="84" spans="1:6" x14ac:dyDescent="0.3">
      <c r="A84" s="184" t="s">
        <v>509</v>
      </c>
      <c r="B84" s="203">
        <v>130425821392.25894</v>
      </c>
      <c r="C84" s="203">
        <v>118829202699.20154</v>
      </c>
      <c r="D84" s="203">
        <v>125086760193.11018</v>
      </c>
      <c r="E84" s="203">
        <v>127697176489.37854</v>
      </c>
      <c r="F84" s="203">
        <v>132123692299.45052</v>
      </c>
    </row>
    <row r="85" spans="1:6" x14ac:dyDescent="0.3">
      <c r="A85" s="199" t="s">
        <v>510</v>
      </c>
      <c r="B85" s="199">
        <v>80837574541.052002</v>
      </c>
      <c r="C85" s="199">
        <v>81902142164.314835</v>
      </c>
      <c r="D85" s="199">
        <v>84412740782.215424</v>
      </c>
      <c r="E85" s="199">
        <v>87132147377.960724</v>
      </c>
      <c r="F85" s="199">
        <v>89746111799.299545</v>
      </c>
    </row>
    <row r="86" spans="1:6" x14ac:dyDescent="0.3">
      <c r="A86" s="199" t="s">
        <v>511</v>
      </c>
      <c r="B86" s="199">
        <v>16314867078.120001</v>
      </c>
      <c r="C86" s="199">
        <v>17375322103.565998</v>
      </c>
      <c r="D86" s="199">
        <v>19159047162.363125</v>
      </c>
      <c r="E86" s="199">
        <v>19224692268.12849</v>
      </c>
      <c r="F86" s="199">
        <v>20185926881.534916</v>
      </c>
    </row>
    <row r="87" spans="1:6" x14ac:dyDescent="0.3">
      <c r="A87" s="199" t="s">
        <v>512</v>
      </c>
      <c r="B87" s="199">
        <v>5228281769</v>
      </c>
      <c r="C87" s="199">
        <v>4473480222.0699997</v>
      </c>
      <c r="D87" s="199">
        <v>4543034628.7321005</v>
      </c>
      <c r="E87" s="199">
        <v>4693065667.5940638</v>
      </c>
      <c r="F87" s="199">
        <v>4833857637.6218863</v>
      </c>
    </row>
    <row r="88" spans="1:6" x14ac:dyDescent="0.3">
      <c r="A88" s="199" t="s">
        <v>513</v>
      </c>
      <c r="B88" s="199">
        <v>2585851506</v>
      </c>
      <c r="C88" s="199">
        <v>2142027051.1800003</v>
      </c>
      <c r="D88" s="199">
        <v>2179287862.7153997</v>
      </c>
      <c r="E88" s="199">
        <v>2244666498.5968618</v>
      </c>
      <c r="F88" s="199">
        <v>2267113163.5828304</v>
      </c>
    </row>
    <row r="89" spans="1:6" x14ac:dyDescent="0.3">
      <c r="A89" s="199" t="s">
        <v>514</v>
      </c>
      <c r="B89" s="199">
        <v>130000000</v>
      </c>
      <c r="C89" s="199">
        <v>100000000</v>
      </c>
      <c r="D89" s="199">
        <v>100000000</v>
      </c>
      <c r="E89" s="199">
        <v>100000000</v>
      </c>
      <c r="F89" s="199">
        <v>100000000</v>
      </c>
    </row>
    <row r="90" spans="1:6" x14ac:dyDescent="0.3">
      <c r="A90" s="199" t="s">
        <v>515</v>
      </c>
      <c r="B90" s="199">
        <v>17189246498.086937</v>
      </c>
      <c r="C90" s="199">
        <v>9336231158.0707169</v>
      </c>
      <c r="D90" s="199">
        <v>10492649757.084137</v>
      </c>
      <c r="E90" s="199">
        <v>10602604677.098394</v>
      </c>
      <c r="F90" s="199">
        <v>10920682817.411346</v>
      </c>
    </row>
    <row r="91" spans="1:6" x14ac:dyDescent="0.3">
      <c r="A91" s="204" t="s">
        <v>516</v>
      </c>
      <c r="B91" s="205">
        <v>4189076556.2417121</v>
      </c>
      <c r="C91" s="205">
        <v>4877666104.6262703</v>
      </c>
      <c r="D91" s="205">
        <v>4934750290.432333</v>
      </c>
      <c r="E91" s="205">
        <v>4748807910.3624105</v>
      </c>
      <c r="F91" s="205">
        <v>4891272147.6732826</v>
      </c>
    </row>
    <row r="92" spans="1:6" x14ac:dyDescent="0.3">
      <c r="A92" s="204" t="s">
        <v>517</v>
      </c>
      <c r="B92" s="205">
        <v>4500169941.8452263</v>
      </c>
      <c r="C92" s="205">
        <v>4458565053.4444466</v>
      </c>
      <c r="D92" s="205">
        <v>5557899466.6518049</v>
      </c>
      <c r="E92" s="205">
        <v>5853796766.7359838</v>
      </c>
      <c r="F92" s="205">
        <v>6029410669.7380638</v>
      </c>
    </row>
    <row r="93" spans="1:6" x14ac:dyDescent="0.3">
      <c r="A93" s="204" t="s">
        <v>518</v>
      </c>
      <c r="B93" s="205">
        <v>1000000000</v>
      </c>
      <c r="C93" s="205">
        <v>0</v>
      </c>
      <c r="D93" s="205">
        <v>0</v>
      </c>
      <c r="E93" s="205">
        <v>0</v>
      </c>
      <c r="F93" s="205">
        <v>0</v>
      </c>
    </row>
    <row r="94" spans="1:6" x14ac:dyDescent="0.3">
      <c r="A94" s="204" t="s">
        <v>519</v>
      </c>
      <c r="B94" s="205">
        <v>7500000000</v>
      </c>
      <c r="C94" s="205">
        <v>0</v>
      </c>
      <c r="D94" s="205">
        <v>0</v>
      </c>
      <c r="E94" s="205">
        <v>0</v>
      </c>
      <c r="F94" s="205">
        <v>0</v>
      </c>
    </row>
    <row r="95" spans="1:6" x14ac:dyDescent="0.3">
      <c r="A95" s="199" t="s">
        <v>520</v>
      </c>
      <c r="B95" s="199">
        <v>8140000000</v>
      </c>
      <c r="C95" s="199">
        <v>3500000000</v>
      </c>
      <c r="D95" s="199">
        <v>4200000000</v>
      </c>
      <c r="E95" s="199">
        <v>3700000000</v>
      </c>
      <c r="F95" s="199">
        <v>4070000000.0000005</v>
      </c>
    </row>
    <row r="96" spans="1:6" x14ac:dyDescent="0.3">
      <c r="A96" s="202" t="s">
        <v>521</v>
      </c>
      <c r="B96" s="202">
        <v>3552658630.2737122</v>
      </c>
      <c r="C96" s="202">
        <v>2320193621.5521698</v>
      </c>
      <c r="D96" s="202">
        <v>1929654871.1410522</v>
      </c>
      <c r="E96" s="202">
        <v>2161453563.8422089</v>
      </c>
      <c r="F96" s="202">
        <v>1563041627.3800812</v>
      </c>
    </row>
    <row r="99" spans="1:8" x14ac:dyDescent="0.3">
      <c r="A99" t="s">
        <v>522</v>
      </c>
    </row>
    <row r="100" spans="1:8" x14ac:dyDescent="0.3">
      <c r="A100" s="272" t="s">
        <v>523</v>
      </c>
      <c r="B100" s="272"/>
      <c r="C100" s="272"/>
      <c r="D100" s="272"/>
      <c r="E100" s="272"/>
      <c r="F100" s="272"/>
      <c r="G100" s="272"/>
      <c r="H100" s="272"/>
    </row>
    <row r="101" spans="1:8" x14ac:dyDescent="0.3">
      <c r="A101" s="272" t="s">
        <v>524</v>
      </c>
      <c r="B101" s="272"/>
      <c r="C101" s="272"/>
      <c r="D101" s="272"/>
      <c r="E101" s="272"/>
      <c r="F101" s="272"/>
      <c r="G101" s="272"/>
      <c r="H101" s="272"/>
    </row>
    <row r="102" spans="1:8" ht="30.6" customHeight="1" x14ac:dyDescent="0.3">
      <c r="A102" s="268" t="s">
        <v>525</v>
      </c>
      <c r="B102" s="268"/>
      <c r="C102" s="268"/>
      <c r="D102" s="268"/>
      <c r="E102" s="268"/>
      <c r="F102" s="268"/>
      <c r="G102" s="268"/>
      <c r="H102" s="268"/>
    </row>
    <row r="103" spans="1:8" x14ac:dyDescent="0.3">
      <c r="A103" s="272" t="s">
        <v>526</v>
      </c>
      <c r="B103" s="272"/>
      <c r="C103" s="272"/>
      <c r="D103" s="272"/>
      <c r="E103" s="272"/>
      <c r="F103" s="272"/>
      <c r="G103" s="272"/>
      <c r="H103" s="272"/>
    </row>
    <row r="110" spans="1:8" x14ac:dyDescent="0.3">
      <c r="A110" t="s">
        <v>527</v>
      </c>
    </row>
    <row r="117" spans="1:1" x14ac:dyDescent="0.3">
      <c r="A117" t="s">
        <v>528</v>
      </c>
    </row>
  </sheetData>
  <mergeCells count="5">
    <mergeCell ref="A1:A3"/>
    <mergeCell ref="A100:H100"/>
    <mergeCell ref="A101:H101"/>
    <mergeCell ref="A102:H102"/>
    <mergeCell ref="A103:H10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D6AA-3801-4890-9673-01BD2EEA462C}">
  <dimension ref="B1:K34"/>
  <sheetViews>
    <sheetView topLeftCell="B1" workbookViewId="0">
      <selection activeCell="K22" sqref="K22"/>
    </sheetView>
  </sheetViews>
  <sheetFormatPr baseColWidth="10" defaultColWidth="11.44140625" defaultRowHeight="14.4" x14ac:dyDescent="0.3"/>
  <cols>
    <col min="1" max="1" width="47.6640625" customWidth="1"/>
    <col min="2" max="2" width="6.88671875" customWidth="1"/>
    <col min="3" max="3" width="10" customWidth="1"/>
    <col min="4" max="4" width="14.109375" customWidth="1"/>
    <col min="10" max="10" width="15" customWidth="1"/>
    <col min="11" max="11" width="44.109375" customWidth="1"/>
  </cols>
  <sheetData>
    <row r="1" spans="2:11" ht="15" thickBot="1" x14ac:dyDescent="0.35"/>
    <row r="2" spans="2:11" ht="18" thickBot="1" x14ac:dyDescent="0.35">
      <c r="B2" s="38" t="s">
        <v>125</v>
      </c>
      <c r="C2" s="39"/>
      <c r="D2" s="39"/>
      <c r="E2" s="39"/>
      <c r="F2" s="39"/>
      <c r="G2" s="39"/>
      <c r="H2" s="39"/>
      <c r="I2" s="39"/>
      <c r="J2" s="39"/>
      <c r="K2" s="39"/>
    </row>
    <row r="3" spans="2:11" ht="15" thickBot="1" x14ac:dyDescent="0.35">
      <c r="B3" s="40" t="s">
        <v>126</v>
      </c>
      <c r="C3" s="39"/>
      <c r="D3" s="39"/>
      <c r="E3" s="39"/>
      <c r="F3" s="39"/>
      <c r="G3" s="39"/>
      <c r="H3" s="39"/>
      <c r="I3" s="39"/>
      <c r="J3" s="39"/>
      <c r="K3" s="39"/>
    </row>
    <row r="4" spans="2:11" x14ac:dyDescent="0.3">
      <c r="B4" s="252" t="s">
        <v>127</v>
      </c>
      <c r="C4" s="253"/>
      <c r="D4" s="254"/>
      <c r="E4" s="41"/>
      <c r="F4" s="41"/>
      <c r="G4" s="41"/>
      <c r="H4" s="41"/>
      <c r="I4" s="41"/>
      <c r="J4" s="41"/>
      <c r="K4" s="41"/>
    </row>
    <row r="5" spans="2:11" x14ac:dyDescent="0.3">
      <c r="B5" s="255" t="s">
        <v>128</v>
      </c>
      <c r="C5" s="255"/>
      <c r="D5" s="256" t="s">
        <v>129</v>
      </c>
      <c r="E5" s="256"/>
      <c r="F5" s="257" t="s">
        <v>130</v>
      </c>
      <c r="G5" s="257" t="s">
        <v>131</v>
      </c>
      <c r="H5" s="257" t="s">
        <v>132</v>
      </c>
      <c r="I5" s="42" t="s">
        <v>133</v>
      </c>
      <c r="J5" s="251" t="s">
        <v>134</v>
      </c>
      <c r="K5" s="42" t="s">
        <v>135</v>
      </c>
    </row>
    <row r="6" spans="2:11" x14ac:dyDescent="0.3">
      <c r="B6" s="255"/>
      <c r="C6" s="255"/>
      <c r="D6" s="43" t="s">
        <v>136</v>
      </c>
      <c r="E6" s="43" t="s">
        <v>137</v>
      </c>
      <c r="F6" s="257"/>
      <c r="G6" s="257"/>
      <c r="H6" s="257"/>
      <c r="I6" s="42" t="s">
        <v>138</v>
      </c>
      <c r="J6" s="251"/>
      <c r="K6" s="42"/>
    </row>
    <row r="7" spans="2:11" x14ac:dyDescent="0.3">
      <c r="B7" s="44" t="s">
        <v>139</v>
      </c>
      <c r="C7" s="45"/>
      <c r="D7" s="45"/>
      <c r="E7" s="45"/>
      <c r="F7" s="45"/>
      <c r="G7" s="45"/>
      <c r="H7" s="45"/>
      <c r="I7" s="45"/>
      <c r="J7" s="46"/>
      <c r="K7" s="47"/>
    </row>
    <row r="8" spans="2:11" ht="17.399999999999999" customHeight="1" x14ac:dyDescent="0.3">
      <c r="B8" s="246" t="s">
        <v>140</v>
      </c>
      <c r="C8" s="246"/>
      <c r="D8" s="49">
        <v>41261</v>
      </c>
      <c r="E8" s="49">
        <v>46891</v>
      </c>
      <c r="F8" s="50">
        <v>49061</v>
      </c>
      <c r="G8" s="51">
        <v>180</v>
      </c>
      <c r="H8" s="48">
        <v>154</v>
      </c>
      <c r="I8" s="52">
        <v>9515.0280000000057</v>
      </c>
      <c r="J8" s="53" t="s">
        <v>141</v>
      </c>
      <c r="K8" s="51" t="s">
        <v>142</v>
      </c>
    </row>
    <row r="9" spans="2:11" ht="17.399999999999999" customHeight="1" x14ac:dyDescent="0.3">
      <c r="B9" s="247" t="s">
        <v>143</v>
      </c>
      <c r="C9" s="247"/>
      <c r="D9" s="84">
        <v>41261</v>
      </c>
      <c r="E9" s="84">
        <v>46891</v>
      </c>
      <c r="F9" s="85">
        <v>44020</v>
      </c>
      <c r="G9" s="86">
        <v>180</v>
      </c>
      <c r="H9" s="83">
        <v>154</v>
      </c>
      <c r="I9" s="87">
        <v>8537.3599999999933</v>
      </c>
      <c r="J9" s="88" t="s">
        <v>141</v>
      </c>
      <c r="K9" s="86" t="s">
        <v>144</v>
      </c>
    </row>
    <row r="10" spans="2:11" x14ac:dyDescent="0.3">
      <c r="B10" s="80" t="s">
        <v>145</v>
      </c>
      <c r="C10" s="81"/>
      <c r="D10" s="81"/>
      <c r="E10" s="81"/>
      <c r="F10" s="81"/>
      <c r="G10" s="81"/>
      <c r="H10" s="81"/>
      <c r="I10" s="81"/>
      <c r="J10" s="46"/>
      <c r="K10" s="82"/>
    </row>
    <row r="11" spans="2:11" ht="18.600000000000001" customHeight="1" x14ac:dyDescent="0.3">
      <c r="B11" s="248" t="s">
        <v>140</v>
      </c>
      <c r="C11" s="248"/>
      <c r="D11" s="75">
        <v>40563</v>
      </c>
      <c r="E11" s="75">
        <v>46063</v>
      </c>
      <c r="F11" s="76">
        <v>129916</v>
      </c>
      <c r="G11" s="77">
        <v>180</v>
      </c>
      <c r="H11" s="74">
        <v>180</v>
      </c>
      <c r="I11" s="78">
        <v>-3.1832314562052488E-11</v>
      </c>
      <c r="J11" s="79" t="s">
        <v>146</v>
      </c>
      <c r="K11" s="77" t="s">
        <v>147</v>
      </c>
    </row>
    <row r="12" spans="2:11" ht="18.600000000000001" customHeight="1" x14ac:dyDescent="0.3">
      <c r="B12" s="246" t="s">
        <v>143</v>
      </c>
      <c r="C12" s="246"/>
      <c r="D12" s="49">
        <v>46141</v>
      </c>
      <c r="E12" s="49">
        <v>49765</v>
      </c>
      <c r="F12" s="50">
        <v>110530.8</v>
      </c>
      <c r="G12" s="51">
        <v>138</v>
      </c>
      <c r="H12" s="48">
        <v>17</v>
      </c>
      <c r="I12" s="52">
        <v>100181.79000000021</v>
      </c>
      <c r="J12" s="53" t="s">
        <v>148</v>
      </c>
      <c r="K12" s="51" t="s">
        <v>149</v>
      </c>
    </row>
    <row r="13" spans="2:11" ht="18.600000000000001" customHeight="1" x14ac:dyDescent="0.3">
      <c r="B13" s="246" t="s">
        <v>150</v>
      </c>
      <c r="C13" s="246"/>
      <c r="D13" s="49">
        <v>45938</v>
      </c>
      <c r="E13" s="49">
        <v>49590</v>
      </c>
      <c r="F13" s="50">
        <v>379884.84</v>
      </c>
      <c r="G13" s="51">
        <v>114</v>
      </c>
      <c r="H13" s="48">
        <v>0</v>
      </c>
      <c r="I13" s="52">
        <v>379884.84</v>
      </c>
      <c r="J13" s="53" t="s">
        <v>151</v>
      </c>
      <c r="K13" s="51" t="s">
        <v>152</v>
      </c>
    </row>
    <row r="14" spans="2:11" x14ac:dyDescent="0.3">
      <c r="B14" s="89" t="s">
        <v>153</v>
      </c>
      <c r="C14" s="90"/>
      <c r="D14" s="90"/>
      <c r="E14" s="90"/>
      <c r="F14" s="90"/>
      <c r="G14" s="91"/>
      <c r="H14" s="90"/>
      <c r="I14" s="90"/>
      <c r="J14" s="92"/>
      <c r="K14" s="93"/>
    </row>
    <row r="15" spans="2:11" ht="19.95" customHeight="1" x14ac:dyDescent="0.3">
      <c r="B15" s="248" t="s">
        <v>140</v>
      </c>
      <c r="C15" s="248"/>
      <c r="D15" s="75">
        <v>42731</v>
      </c>
      <c r="E15" s="75">
        <v>46353</v>
      </c>
      <c r="F15" s="76">
        <v>10338.690883073723</v>
      </c>
      <c r="G15" s="77">
        <v>120</v>
      </c>
      <c r="H15" s="74">
        <v>105</v>
      </c>
      <c r="I15" s="78">
        <v>4045.5760830737563</v>
      </c>
      <c r="J15" s="79" t="s">
        <v>154</v>
      </c>
      <c r="K15" s="77" t="s">
        <v>142</v>
      </c>
    </row>
    <row r="16" spans="2:11" ht="19.95" customHeight="1" x14ac:dyDescent="0.3">
      <c r="B16" s="246" t="s">
        <v>143</v>
      </c>
      <c r="C16" s="246"/>
      <c r="D16" s="49">
        <v>42731</v>
      </c>
      <c r="E16" s="49">
        <v>46353</v>
      </c>
      <c r="F16" s="50">
        <v>11487.430194164852</v>
      </c>
      <c r="G16" s="51">
        <v>120</v>
      </c>
      <c r="H16" s="48">
        <v>105</v>
      </c>
      <c r="I16" s="52">
        <v>4495.0797941647979</v>
      </c>
      <c r="J16" s="53" t="s">
        <v>154</v>
      </c>
      <c r="K16" s="51" t="s">
        <v>155</v>
      </c>
    </row>
    <row r="17" spans="2:11" ht="19.95" customHeight="1" x14ac:dyDescent="0.3">
      <c r="B17" s="246" t="s">
        <v>150</v>
      </c>
      <c r="C17" s="246"/>
      <c r="D17" s="49">
        <v>43742</v>
      </c>
      <c r="E17" s="49">
        <v>47365</v>
      </c>
      <c r="F17" s="50">
        <v>71285.973999999987</v>
      </c>
      <c r="G17" s="51">
        <v>120</v>
      </c>
      <c r="H17" s="48">
        <v>71</v>
      </c>
      <c r="I17" s="52">
        <v>53777.126000000018</v>
      </c>
      <c r="J17" s="53" t="s">
        <v>156</v>
      </c>
      <c r="K17" s="51" t="s">
        <v>157</v>
      </c>
    </row>
    <row r="18" spans="2:11" ht="19.95" customHeight="1" x14ac:dyDescent="0.3">
      <c r="B18" s="246" t="s">
        <v>158</v>
      </c>
      <c r="C18" s="246"/>
      <c r="D18" s="49">
        <v>43742</v>
      </c>
      <c r="E18" s="49">
        <v>47365</v>
      </c>
      <c r="F18" s="50">
        <v>15007.583999999997</v>
      </c>
      <c r="G18" s="51">
        <v>120</v>
      </c>
      <c r="H18" s="48">
        <v>16</v>
      </c>
      <c r="I18" s="52">
        <v>111232.06999999996</v>
      </c>
      <c r="J18" s="54" t="s">
        <v>159</v>
      </c>
      <c r="K18" s="51" t="s">
        <v>157</v>
      </c>
    </row>
    <row r="19" spans="2:11" ht="15" thickBot="1" x14ac:dyDescent="0.35">
      <c r="B19" s="55"/>
      <c r="C19" s="55"/>
      <c r="D19" s="56"/>
      <c r="E19" s="56"/>
      <c r="F19" s="56"/>
      <c r="G19" s="56"/>
      <c r="H19" s="56"/>
      <c r="I19" s="56"/>
      <c r="J19" s="57"/>
      <c r="K19" s="57"/>
    </row>
    <row r="20" spans="2:11" ht="26.4" x14ac:dyDescent="0.3">
      <c r="B20" s="249" t="s">
        <v>160</v>
      </c>
      <c r="C20" s="249"/>
      <c r="D20" s="249"/>
      <c r="E20" s="249"/>
      <c r="F20" s="250" t="s">
        <v>161</v>
      </c>
      <c r="G20" s="250"/>
      <c r="H20" s="250"/>
      <c r="I20" s="58" t="s">
        <v>162</v>
      </c>
      <c r="J20" s="58" t="s">
        <v>163</v>
      </c>
    </row>
    <row r="21" spans="2:11" x14ac:dyDescent="0.3">
      <c r="B21" s="245" t="s">
        <v>164</v>
      </c>
      <c r="C21" s="245"/>
      <c r="D21" s="245"/>
      <c r="E21" s="245"/>
      <c r="F21" s="242">
        <v>8000000</v>
      </c>
      <c r="G21" s="242"/>
      <c r="H21" s="242"/>
      <c r="I21" s="59">
        <v>0</v>
      </c>
      <c r="J21" s="53" t="s">
        <v>165</v>
      </c>
    </row>
    <row r="22" spans="2:11" x14ac:dyDescent="0.3">
      <c r="B22" s="241" t="s">
        <v>153</v>
      </c>
      <c r="C22" s="241"/>
      <c r="D22" s="241"/>
      <c r="E22" s="241"/>
      <c r="F22" s="242">
        <v>4000000</v>
      </c>
      <c r="G22" s="242"/>
      <c r="H22" s="242"/>
      <c r="I22" s="59">
        <v>0</v>
      </c>
      <c r="J22" s="53" t="s">
        <v>166</v>
      </c>
    </row>
    <row r="23" spans="2:11" x14ac:dyDescent="0.3">
      <c r="B23" s="241" t="s">
        <v>167</v>
      </c>
      <c r="C23" s="241"/>
      <c r="D23" s="241"/>
      <c r="E23" s="241"/>
      <c r="F23" s="242">
        <v>12000000</v>
      </c>
      <c r="G23" s="242"/>
      <c r="H23" s="242"/>
      <c r="I23" s="59">
        <v>0</v>
      </c>
    </row>
    <row r="24" spans="2:11" ht="15" thickBot="1" x14ac:dyDescent="0.35">
      <c r="B24" s="94" t="s">
        <v>168</v>
      </c>
      <c r="C24" s="94"/>
      <c r="D24" s="94"/>
      <c r="E24" s="94"/>
      <c r="F24" s="95"/>
      <c r="G24" s="95"/>
      <c r="H24" s="95"/>
      <c r="I24" s="95"/>
    </row>
    <row r="25" spans="2:11" ht="15" thickBot="1" x14ac:dyDescent="0.35">
      <c r="B25" s="61"/>
      <c r="C25" s="61"/>
      <c r="D25" s="61"/>
      <c r="E25" s="61"/>
      <c r="F25" s="61"/>
      <c r="G25" s="61"/>
      <c r="H25" s="62"/>
      <c r="I25" s="61"/>
      <c r="J25" s="57"/>
      <c r="K25" s="63"/>
    </row>
    <row r="26" spans="2:11" x14ac:dyDescent="0.3">
      <c r="B26" s="64" t="s">
        <v>169</v>
      </c>
      <c r="C26" s="65"/>
      <c r="D26" s="65"/>
      <c r="E26" s="65"/>
      <c r="F26" s="65"/>
      <c r="G26" s="65"/>
      <c r="H26" s="65"/>
      <c r="I26" s="65"/>
      <c r="J26" s="65"/>
      <c r="K26" s="65"/>
    </row>
    <row r="27" spans="2:11" x14ac:dyDescent="0.3">
      <c r="B27" s="243" t="s">
        <v>128</v>
      </c>
      <c r="C27" s="243"/>
      <c r="D27" s="244" t="s">
        <v>129</v>
      </c>
      <c r="E27" s="244"/>
      <c r="F27" s="234" t="s">
        <v>130</v>
      </c>
      <c r="G27" s="234" t="s">
        <v>170</v>
      </c>
      <c r="H27" s="234" t="s">
        <v>132</v>
      </c>
      <c r="I27" s="234" t="s">
        <v>171</v>
      </c>
      <c r="J27" s="234" t="s">
        <v>135</v>
      </c>
      <c r="K27" s="234"/>
    </row>
    <row r="28" spans="2:11" x14ac:dyDescent="0.3">
      <c r="B28" s="243"/>
      <c r="C28" s="243"/>
      <c r="D28" s="66" t="s">
        <v>136</v>
      </c>
      <c r="E28" s="66" t="s">
        <v>137</v>
      </c>
      <c r="F28" s="234"/>
      <c r="G28" s="234"/>
      <c r="H28" s="234"/>
      <c r="I28" s="234"/>
      <c r="J28" s="234"/>
      <c r="K28" s="234"/>
    </row>
    <row r="29" spans="2:11" x14ac:dyDescent="0.3">
      <c r="B29" s="67" t="s">
        <v>172</v>
      </c>
      <c r="C29" s="68"/>
      <c r="D29" s="68"/>
      <c r="E29" s="68"/>
      <c r="F29" s="68"/>
      <c r="G29" s="68"/>
      <c r="H29" s="68"/>
      <c r="I29" s="68"/>
      <c r="J29" s="68"/>
      <c r="K29" s="68"/>
    </row>
    <row r="30" spans="2:11" x14ac:dyDescent="0.3">
      <c r="B30" s="235" t="s">
        <v>173</v>
      </c>
      <c r="C30" s="236"/>
      <c r="D30" s="69">
        <v>41823</v>
      </c>
      <c r="E30" s="69">
        <v>47302</v>
      </c>
      <c r="F30" s="70">
        <v>191461.33</v>
      </c>
      <c r="G30" s="71">
        <v>181</v>
      </c>
      <c r="H30" s="72">
        <v>141</v>
      </c>
      <c r="I30" s="73">
        <v>53663.43</v>
      </c>
      <c r="J30" s="237" t="s">
        <v>174</v>
      </c>
      <c r="K30" s="238"/>
    </row>
    <row r="31" spans="2:11" x14ac:dyDescent="0.3">
      <c r="B31" s="239" t="s">
        <v>175</v>
      </c>
      <c r="C31" s="239"/>
      <c r="D31" s="98">
        <v>41823</v>
      </c>
      <c r="E31" s="98">
        <v>47302</v>
      </c>
      <c r="F31" s="99">
        <v>39431.42</v>
      </c>
      <c r="G31" s="100">
        <v>181</v>
      </c>
      <c r="H31" s="97">
        <v>141</v>
      </c>
      <c r="I31" s="101">
        <v>11008.26</v>
      </c>
      <c r="J31" s="240" t="s">
        <v>174</v>
      </c>
      <c r="K31" s="240"/>
    </row>
    <row r="32" spans="2:11" x14ac:dyDescent="0.3">
      <c r="B32" s="107" t="s">
        <v>153</v>
      </c>
      <c r="C32" s="108"/>
      <c r="D32" s="108"/>
      <c r="E32" s="108"/>
      <c r="F32" s="108"/>
      <c r="G32" s="108"/>
      <c r="H32" s="108"/>
      <c r="I32" s="109"/>
      <c r="J32" s="108"/>
      <c r="K32" s="96"/>
    </row>
    <row r="33" spans="2:11" x14ac:dyDescent="0.3">
      <c r="B33" s="230" t="s">
        <v>176</v>
      </c>
      <c r="C33" s="230"/>
      <c r="D33" s="103">
        <v>42731</v>
      </c>
      <c r="E33" s="103">
        <v>47659</v>
      </c>
      <c r="F33" s="104">
        <v>629380</v>
      </c>
      <c r="G33" s="105">
        <v>121</v>
      </c>
      <c r="H33" s="102">
        <v>129</v>
      </c>
      <c r="I33" s="106">
        <v>170384.9687</v>
      </c>
      <c r="J33" s="231" t="s">
        <v>177</v>
      </c>
      <c r="K33" s="231"/>
    </row>
    <row r="34" spans="2:11" x14ac:dyDescent="0.3">
      <c r="B34" s="232" t="s">
        <v>175</v>
      </c>
      <c r="C34" s="232"/>
      <c r="D34" s="69">
        <v>42731</v>
      </c>
      <c r="E34" s="69">
        <v>47719</v>
      </c>
      <c r="F34" s="70" t="s">
        <v>178</v>
      </c>
      <c r="G34" s="71">
        <v>121</v>
      </c>
      <c r="H34" s="72">
        <v>127</v>
      </c>
      <c r="I34" s="73">
        <v>11738.338299999999</v>
      </c>
      <c r="J34" s="233" t="s">
        <v>177</v>
      </c>
      <c r="K34" s="233"/>
    </row>
  </sheetData>
  <mergeCells count="39">
    <mergeCell ref="J5:J6"/>
    <mergeCell ref="B4:D4"/>
    <mergeCell ref="B5:C6"/>
    <mergeCell ref="D5:E5"/>
    <mergeCell ref="F5:F6"/>
    <mergeCell ref="G5:G6"/>
    <mergeCell ref="H5:H6"/>
    <mergeCell ref="B21:E21"/>
    <mergeCell ref="F21:H21"/>
    <mergeCell ref="B8:C8"/>
    <mergeCell ref="B9:C9"/>
    <mergeCell ref="B11:C11"/>
    <mergeCell ref="B12:C12"/>
    <mergeCell ref="B13:C13"/>
    <mergeCell ref="B15:C15"/>
    <mergeCell ref="B16:C16"/>
    <mergeCell ref="B17:C17"/>
    <mergeCell ref="B18:C18"/>
    <mergeCell ref="B20:E20"/>
    <mergeCell ref="F20:H20"/>
    <mergeCell ref="B22:E22"/>
    <mergeCell ref="F22:H22"/>
    <mergeCell ref="B23:E23"/>
    <mergeCell ref="F23:H23"/>
    <mergeCell ref="B27:C28"/>
    <mergeCell ref="D27:E27"/>
    <mergeCell ref="F27:F28"/>
    <mergeCell ref="G27:G28"/>
    <mergeCell ref="H27:H28"/>
    <mergeCell ref="B33:C33"/>
    <mergeCell ref="J33:K33"/>
    <mergeCell ref="B34:C34"/>
    <mergeCell ref="J34:K34"/>
    <mergeCell ref="I27:I28"/>
    <mergeCell ref="J27:K28"/>
    <mergeCell ref="B30:C30"/>
    <mergeCell ref="J30:K30"/>
    <mergeCell ref="B31:C31"/>
    <mergeCell ref="J31:K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BC7F-CFCD-4195-B635-7CB4833EC41E}">
  <dimension ref="A1:J53"/>
  <sheetViews>
    <sheetView workbookViewId="0">
      <selection activeCell="A3" sqref="A3:XFD3"/>
    </sheetView>
  </sheetViews>
  <sheetFormatPr baseColWidth="10" defaultColWidth="11.44140625" defaultRowHeight="14.4" x14ac:dyDescent="0.3"/>
  <sheetData>
    <row r="1" spans="1:10" ht="18" x14ac:dyDescent="0.35">
      <c r="A1" s="110" t="s">
        <v>179</v>
      </c>
    </row>
    <row r="2" spans="1:10" x14ac:dyDescent="0.3">
      <c r="A2" s="111" t="s">
        <v>180</v>
      </c>
    </row>
    <row r="3" spans="1:10" x14ac:dyDescent="0.3">
      <c r="A3" s="111" t="s">
        <v>181</v>
      </c>
    </row>
    <row r="4" spans="1:10" x14ac:dyDescent="0.3">
      <c r="A4" s="111" t="s">
        <v>182</v>
      </c>
      <c r="D4" s="112">
        <v>2024</v>
      </c>
      <c r="E4" s="112">
        <v>2025</v>
      </c>
      <c r="F4" s="112">
        <v>2026</v>
      </c>
      <c r="G4" s="112">
        <v>2027</v>
      </c>
      <c r="H4" s="112">
        <v>2028</v>
      </c>
      <c r="I4" s="112">
        <v>2029</v>
      </c>
      <c r="J4" s="113">
        <v>2030</v>
      </c>
    </row>
    <row r="5" spans="1:10" x14ac:dyDescent="0.3">
      <c r="A5" s="114" t="s">
        <v>139</v>
      </c>
      <c r="B5" s="115" t="s">
        <v>140</v>
      </c>
      <c r="C5" s="114" t="s">
        <v>183</v>
      </c>
      <c r="D5" s="116">
        <v>3852.752</v>
      </c>
      <c r="E5" s="116">
        <v>4035.9179999999997</v>
      </c>
      <c r="F5" s="116">
        <v>4225.8100000000004</v>
      </c>
      <c r="G5" s="116">
        <v>4424.1539999999995</v>
      </c>
      <c r="H5" s="116">
        <v>1904.8849999999998</v>
      </c>
      <c r="I5" s="116">
        <v>0</v>
      </c>
      <c r="J5" s="117">
        <v>0</v>
      </c>
    </row>
    <row r="6" spans="1:10" x14ac:dyDescent="0.3">
      <c r="A6" s="118"/>
      <c r="B6" s="118"/>
      <c r="C6" s="119" t="s">
        <v>184</v>
      </c>
      <c r="D6" s="120">
        <v>14590.767000000011</v>
      </c>
      <c r="E6" s="120">
        <v>10554.849000000011</v>
      </c>
      <c r="F6" s="120">
        <v>6329.0390000000107</v>
      </c>
      <c r="G6" s="120">
        <v>1904.8850000000111</v>
      </c>
      <c r="H6" s="120">
        <v>1.1368683772161603E-11</v>
      </c>
      <c r="I6" s="120">
        <v>1.1368683772161603E-11</v>
      </c>
      <c r="J6" s="121">
        <v>1.1368683772161603E-11</v>
      </c>
    </row>
    <row r="7" spans="1:10" x14ac:dyDescent="0.3">
      <c r="A7" s="118"/>
      <c r="B7" s="122"/>
      <c r="C7" s="122"/>
      <c r="D7" s="123">
        <v>18443.519</v>
      </c>
      <c r="E7" s="123">
        <v>14590.767000000011</v>
      </c>
      <c r="F7" s="123">
        <v>10554.849000000011</v>
      </c>
      <c r="G7" s="123">
        <v>6329.0390000000107</v>
      </c>
      <c r="H7" s="123">
        <v>1904.8850000000111</v>
      </c>
      <c r="I7" s="123">
        <v>1.1368683772161603E-11</v>
      </c>
      <c r="J7" s="124">
        <v>1.1368683772161603E-11</v>
      </c>
    </row>
    <row r="8" spans="1:10" x14ac:dyDescent="0.3">
      <c r="A8" s="118"/>
      <c r="B8" s="115" t="s">
        <v>143</v>
      </c>
      <c r="C8" s="114" t="s">
        <v>183</v>
      </c>
      <c r="D8" s="116">
        <v>3456.884</v>
      </c>
      <c r="E8" s="116">
        <v>3621.2299999999996</v>
      </c>
      <c r="F8" s="116">
        <v>3791.6079999999997</v>
      </c>
      <c r="G8" s="116">
        <v>3969.5730000000003</v>
      </c>
      <c r="H8" s="116">
        <v>1709.1590000000001</v>
      </c>
      <c r="I8" s="116">
        <v>0</v>
      </c>
      <c r="J8" s="117">
        <v>0</v>
      </c>
    </row>
    <row r="9" spans="1:10" x14ac:dyDescent="0.3">
      <c r="A9" s="118"/>
      <c r="B9" s="118"/>
      <c r="C9" s="119" t="s">
        <v>184</v>
      </c>
      <c r="D9" s="120">
        <v>13091.569999999998</v>
      </c>
      <c r="E9" s="120">
        <v>9470.3399999999983</v>
      </c>
      <c r="F9" s="120">
        <v>5678.7319999999982</v>
      </c>
      <c r="G9" s="120">
        <v>1709.1589999999978</v>
      </c>
      <c r="H9" s="120">
        <v>-2.2737367544323206E-12</v>
      </c>
      <c r="I9" s="120">
        <v>-2.2737367544323206E-12</v>
      </c>
      <c r="J9" s="121">
        <v>-2.2737367544323206E-12</v>
      </c>
    </row>
    <row r="10" spans="1:10" x14ac:dyDescent="0.3">
      <c r="A10" s="122"/>
      <c r="B10" s="122"/>
      <c r="C10" s="122"/>
      <c r="D10" s="123">
        <v>16548.453999999998</v>
      </c>
      <c r="E10" s="123">
        <v>13091.569999999998</v>
      </c>
      <c r="F10" s="123">
        <v>9470.3399999999983</v>
      </c>
      <c r="G10" s="123">
        <v>5678.7319999999982</v>
      </c>
      <c r="H10" s="123">
        <v>1709.1589999999978</v>
      </c>
      <c r="I10" s="123">
        <v>-2.2737367544323206E-12</v>
      </c>
      <c r="J10" s="124">
        <v>-2.2737367544323206E-12</v>
      </c>
    </row>
    <row r="11" spans="1:10" x14ac:dyDescent="0.3">
      <c r="A11" s="125" t="s">
        <v>185</v>
      </c>
      <c r="B11" s="115" t="s">
        <v>140</v>
      </c>
      <c r="C11" s="114" t="s">
        <v>183</v>
      </c>
      <c r="D11" s="116">
        <v>10938.449499999999</v>
      </c>
      <c r="E11" s="116">
        <v>11416.156500000003</v>
      </c>
      <c r="F11" s="116">
        <v>1950.0578</v>
      </c>
      <c r="G11" s="116">
        <v>0</v>
      </c>
      <c r="H11" s="116">
        <v>0</v>
      </c>
      <c r="I11" s="116">
        <v>0</v>
      </c>
      <c r="J11" s="117">
        <v>0</v>
      </c>
    </row>
    <row r="12" spans="1:10" x14ac:dyDescent="0.3">
      <c r="A12" s="118"/>
      <c r="B12" s="118"/>
      <c r="C12" s="119" t="s">
        <v>184</v>
      </c>
      <c r="D12" s="120">
        <v>13366.214299999967</v>
      </c>
      <c r="E12" s="120">
        <v>1950.0577999999641</v>
      </c>
      <c r="F12" s="120">
        <v>-3.5925040720030665E-11</v>
      </c>
      <c r="G12" s="120">
        <v>-3.5925040720030665E-11</v>
      </c>
      <c r="H12" s="120">
        <v>-3.5925040720030665E-11</v>
      </c>
      <c r="I12" s="120">
        <v>-3.5925040720030665E-11</v>
      </c>
      <c r="J12" s="121">
        <v>-3.5925040720030665E-11</v>
      </c>
    </row>
    <row r="13" spans="1:10" x14ac:dyDescent="0.3">
      <c r="A13" s="118"/>
      <c r="B13" s="122"/>
      <c r="C13" s="122"/>
      <c r="D13" s="123">
        <v>24304.663799999966</v>
      </c>
      <c r="E13" s="123">
        <v>13366.214299999967</v>
      </c>
      <c r="F13" s="123">
        <v>1950.0577999999641</v>
      </c>
      <c r="G13" s="123">
        <v>-3.5925040720030665E-11</v>
      </c>
      <c r="H13" s="123">
        <v>-3.5925040720030665E-11</v>
      </c>
      <c r="I13" s="123">
        <v>-3.5925040720030665E-11</v>
      </c>
      <c r="J13" s="124">
        <v>-3.5925040720030665E-11</v>
      </c>
    </row>
    <row r="14" spans="1:10" x14ac:dyDescent="0.3">
      <c r="A14" s="118"/>
      <c r="B14" s="115" t="s">
        <v>143</v>
      </c>
      <c r="C14" s="114" t="s">
        <v>183</v>
      </c>
      <c r="D14" s="116">
        <v>1150.8600000000001</v>
      </c>
      <c r="E14" s="116">
        <v>7173.03</v>
      </c>
      <c r="F14" s="116">
        <v>7613.8899999999985</v>
      </c>
      <c r="G14" s="116">
        <v>8081.7000000000007</v>
      </c>
      <c r="H14" s="116">
        <v>7823.57</v>
      </c>
      <c r="I14" s="116">
        <v>9060.06</v>
      </c>
      <c r="J14" s="117">
        <v>10449.379999999999</v>
      </c>
    </row>
    <row r="15" spans="1:10" x14ac:dyDescent="0.3">
      <c r="A15" s="118"/>
      <c r="B15" s="118"/>
      <c r="C15" s="119" t="s">
        <v>184</v>
      </c>
      <c r="D15" s="120">
        <v>109236.7500000002</v>
      </c>
      <c r="E15" s="120">
        <v>102063.7200000002</v>
      </c>
      <c r="F15" s="120">
        <v>94449.830000000205</v>
      </c>
      <c r="G15" s="120">
        <v>86368.130000000208</v>
      </c>
      <c r="H15" s="120">
        <v>78544.560000000201</v>
      </c>
      <c r="I15" s="120">
        <v>69484.500000000204</v>
      </c>
      <c r="J15" s="121">
        <v>59035.120000000206</v>
      </c>
    </row>
    <row r="16" spans="1:10" x14ac:dyDescent="0.3">
      <c r="A16" s="118"/>
      <c r="B16" s="122"/>
      <c r="C16" s="122"/>
      <c r="D16" s="123">
        <v>110387.6100000002</v>
      </c>
      <c r="E16" s="123">
        <v>109236.7500000002</v>
      </c>
      <c r="F16" s="123">
        <v>102063.7200000002</v>
      </c>
      <c r="G16" s="123">
        <v>94449.830000000205</v>
      </c>
      <c r="H16" s="123">
        <v>86368.130000000208</v>
      </c>
      <c r="I16" s="123">
        <v>78544.560000000201</v>
      </c>
      <c r="J16" s="124">
        <v>69484.500000000204</v>
      </c>
    </row>
    <row r="17" spans="1:10" x14ac:dyDescent="0.3">
      <c r="A17" s="118"/>
      <c r="B17" s="115" t="s">
        <v>150</v>
      </c>
      <c r="C17" s="114" t="s">
        <v>183</v>
      </c>
      <c r="D17" s="116"/>
      <c r="E17" s="116"/>
      <c r="F17" s="116">
        <v>18272.7156</v>
      </c>
      <c r="G17" s="116">
        <v>32936.234600000003</v>
      </c>
      <c r="H17" s="116">
        <v>34873.187700000002</v>
      </c>
      <c r="I17" s="116">
        <v>37032.415299999993</v>
      </c>
      <c r="J17" s="117">
        <v>39199.513599999998</v>
      </c>
    </row>
    <row r="18" spans="1:10" x14ac:dyDescent="0.3">
      <c r="A18" s="126"/>
      <c r="B18" s="118"/>
      <c r="C18" s="119" t="s">
        <v>184</v>
      </c>
      <c r="D18" s="120"/>
      <c r="E18" s="120"/>
      <c r="F18" s="120">
        <v>370036.9297000001</v>
      </c>
      <c r="G18" s="120">
        <v>337100.69510000007</v>
      </c>
      <c r="H18" s="120">
        <v>302227.50740000006</v>
      </c>
      <c r="I18" s="120">
        <v>265195.09210000007</v>
      </c>
      <c r="J18" s="121">
        <v>225995.57850000006</v>
      </c>
    </row>
    <row r="19" spans="1:10" x14ac:dyDescent="0.3">
      <c r="A19" s="122"/>
      <c r="B19" s="122"/>
      <c r="C19" s="122"/>
      <c r="D19" s="123"/>
      <c r="E19" s="123"/>
      <c r="F19" s="123">
        <v>388309.64530000009</v>
      </c>
      <c r="G19" s="123">
        <v>370036.9297000001</v>
      </c>
      <c r="H19" s="123">
        <v>337100.69510000007</v>
      </c>
      <c r="I19" s="123">
        <v>302227.50740000006</v>
      </c>
      <c r="J19" s="124">
        <v>265195.09210000007</v>
      </c>
    </row>
    <row r="20" spans="1:10" x14ac:dyDescent="0.3">
      <c r="A20" s="114" t="s">
        <v>186</v>
      </c>
      <c r="B20" s="115" t="s">
        <v>140</v>
      </c>
      <c r="C20" s="114" t="s">
        <v>183</v>
      </c>
      <c r="D20" s="116">
        <v>5394.0984000000017</v>
      </c>
      <c r="E20" s="116">
        <v>5394.0984000000017</v>
      </c>
      <c r="F20" s="116">
        <v>4944.5925000000016</v>
      </c>
      <c r="G20" s="116">
        <v>0</v>
      </c>
      <c r="H20" s="116">
        <v>0</v>
      </c>
      <c r="I20" s="116">
        <v>0</v>
      </c>
      <c r="J20" s="117"/>
    </row>
    <row r="21" spans="1:10" x14ac:dyDescent="0.3">
      <c r="A21" s="118"/>
      <c r="B21" s="118"/>
      <c r="C21" s="119" t="s">
        <v>184</v>
      </c>
      <c r="D21" s="120">
        <v>10338.690883073723</v>
      </c>
      <c r="E21" s="120">
        <v>4944.5924830737213</v>
      </c>
      <c r="F21" s="120">
        <v>-1.6926280295592733E-5</v>
      </c>
      <c r="G21" s="120">
        <v>-1.6926280295592733E-5</v>
      </c>
      <c r="H21" s="120">
        <v>-1.6926280295592733E-5</v>
      </c>
      <c r="I21" s="120">
        <v>-1.6926280295592733E-5</v>
      </c>
      <c r="J21" s="121">
        <v>-1.6926280295592733E-5</v>
      </c>
    </row>
    <row r="22" spans="1:10" x14ac:dyDescent="0.3">
      <c r="A22" s="118"/>
      <c r="B22" s="122"/>
      <c r="C22" s="122"/>
      <c r="D22" s="123">
        <v>15732.789283073726</v>
      </c>
      <c r="E22" s="123">
        <v>10338.690883073723</v>
      </c>
      <c r="F22" s="123">
        <v>4944.5924830737213</v>
      </c>
      <c r="G22" s="123">
        <v>-1.6926280295592733E-5</v>
      </c>
      <c r="H22" s="123">
        <v>-1.6926280295592733E-5</v>
      </c>
      <c r="I22" s="123">
        <v>-1.6926280295592733E-5</v>
      </c>
      <c r="J22" s="124">
        <v>-1.6926280295592733E-5</v>
      </c>
    </row>
    <row r="23" spans="1:10" x14ac:dyDescent="0.3">
      <c r="A23" s="126"/>
      <c r="B23" s="115" t="s">
        <v>143</v>
      </c>
      <c r="C23" s="114" t="s">
        <v>183</v>
      </c>
      <c r="D23" s="116">
        <v>5993.4431999999988</v>
      </c>
      <c r="E23" s="116">
        <v>5993.4431999999988</v>
      </c>
      <c r="F23" s="116">
        <v>5493.9869999999992</v>
      </c>
      <c r="G23" s="116">
        <v>0</v>
      </c>
      <c r="H23" s="116">
        <v>0</v>
      </c>
      <c r="I23" s="116">
        <v>0</v>
      </c>
      <c r="J23" s="116">
        <v>0</v>
      </c>
    </row>
    <row r="24" spans="1:10" x14ac:dyDescent="0.3">
      <c r="A24" s="118"/>
      <c r="B24" s="118"/>
      <c r="C24" s="119" t="s">
        <v>184</v>
      </c>
      <c r="D24" s="120">
        <v>11487.430194164852</v>
      </c>
      <c r="E24" s="120">
        <v>5493.9869941648531</v>
      </c>
      <c r="F24" s="120">
        <v>-5.8351461120764725E-6</v>
      </c>
      <c r="G24" s="120">
        <v>-5.8351461120764725E-6</v>
      </c>
      <c r="H24" s="120">
        <v>-5.8351461120764725E-6</v>
      </c>
      <c r="I24" s="120">
        <v>-5.8351461120764725E-6</v>
      </c>
      <c r="J24" s="120">
        <v>-5.8351461120764725E-6</v>
      </c>
    </row>
    <row r="25" spans="1:10" x14ac:dyDescent="0.3">
      <c r="A25" s="118"/>
      <c r="B25" s="122"/>
      <c r="C25" s="122"/>
      <c r="D25" s="123">
        <v>17480.87339416485</v>
      </c>
      <c r="E25" s="123">
        <v>11487.430194164852</v>
      </c>
      <c r="F25" s="123">
        <v>5493.9869941648531</v>
      </c>
      <c r="G25" s="123">
        <v>-5.8351461120764725E-6</v>
      </c>
      <c r="H25" s="123">
        <v>-5.8351461120764725E-6</v>
      </c>
      <c r="I25" s="123">
        <v>-5.8351461120764725E-6</v>
      </c>
      <c r="J25" s="124">
        <v>-5.8351461120764725E-6</v>
      </c>
    </row>
    <row r="26" spans="1:10" x14ac:dyDescent="0.3">
      <c r="A26" s="118"/>
      <c r="B26" s="115" t="s">
        <v>150</v>
      </c>
      <c r="C26" s="114" t="s">
        <v>183</v>
      </c>
      <c r="D26" s="116">
        <v>15007.583999999997</v>
      </c>
      <c r="E26" s="116">
        <v>15007.583999999997</v>
      </c>
      <c r="F26" s="116">
        <v>15007.583999999997</v>
      </c>
      <c r="G26" s="116">
        <v>15007.583999999997</v>
      </c>
      <c r="H26" s="116">
        <v>15007.583999999997</v>
      </c>
      <c r="I26" s="116">
        <v>11255.637999999999</v>
      </c>
      <c r="J26" s="116">
        <v>0</v>
      </c>
    </row>
    <row r="27" spans="1:10" x14ac:dyDescent="0.3">
      <c r="A27" s="118"/>
      <c r="B27" s="118"/>
      <c r="C27" s="119" t="s">
        <v>184</v>
      </c>
      <c r="D27" s="120">
        <v>71285.973999999987</v>
      </c>
      <c r="E27" s="120">
        <v>56278.389999999992</v>
      </c>
      <c r="F27" s="120">
        <v>41270.805999999997</v>
      </c>
      <c r="G27" s="120">
        <v>26263.222000000002</v>
      </c>
      <c r="H27" s="120">
        <v>11255.638000000004</v>
      </c>
      <c r="I27" s="120">
        <v>0</v>
      </c>
      <c r="J27" s="120">
        <v>0</v>
      </c>
    </row>
    <row r="28" spans="1:10" x14ac:dyDescent="0.3">
      <c r="A28" s="118"/>
      <c r="B28" s="122"/>
      <c r="C28" s="122"/>
      <c r="D28" s="123">
        <v>86293.55799999999</v>
      </c>
      <c r="E28" s="123">
        <v>71285.973999999987</v>
      </c>
      <c r="F28" s="123">
        <v>56278.389999999992</v>
      </c>
      <c r="G28" s="123">
        <v>41270.805999999997</v>
      </c>
      <c r="H28" s="123">
        <v>26263.222000000002</v>
      </c>
      <c r="I28" s="123">
        <v>11255.637999999999</v>
      </c>
      <c r="J28" s="124">
        <v>0</v>
      </c>
    </row>
    <row r="29" spans="1:10" x14ac:dyDescent="0.3">
      <c r="A29" s="118"/>
      <c r="B29" s="115" t="s">
        <v>158</v>
      </c>
      <c r="C29" s="114" t="s">
        <v>183</v>
      </c>
      <c r="D29" s="115"/>
      <c r="E29" s="127">
        <v>6281.7199999999993</v>
      </c>
      <c r="F29" s="127">
        <v>8259.2800000000007</v>
      </c>
      <c r="G29" s="127">
        <v>8738.52</v>
      </c>
      <c r="H29" s="127">
        <v>9228.8799999999992</v>
      </c>
      <c r="I29" s="127">
        <v>8938.7300000000014</v>
      </c>
      <c r="J29" s="127">
        <v>11176.93</v>
      </c>
    </row>
    <row r="30" spans="1:10" x14ac:dyDescent="0.3">
      <c r="A30" s="126"/>
      <c r="B30" s="118"/>
      <c r="C30" s="119" t="s">
        <v>184</v>
      </c>
      <c r="D30" s="118"/>
      <c r="E30" s="128">
        <v>112538.98999999996</v>
      </c>
      <c r="F30" s="128">
        <v>104279.70999999996</v>
      </c>
      <c r="G30" s="128">
        <v>95541.189999999959</v>
      </c>
      <c r="H30" s="128">
        <v>86312.309999999954</v>
      </c>
      <c r="I30" s="128">
        <v>77373.579999999958</v>
      </c>
      <c r="J30" s="128">
        <v>66196.649999999965</v>
      </c>
    </row>
    <row r="31" spans="1:10" x14ac:dyDescent="0.3">
      <c r="A31" s="129"/>
      <c r="B31" s="122"/>
      <c r="C31" s="122"/>
      <c r="D31" s="122"/>
      <c r="E31" s="123">
        <v>118820.70999999996</v>
      </c>
      <c r="F31" s="123">
        <v>112538.98999999996</v>
      </c>
      <c r="G31" s="123">
        <v>104279.70999999996</v>
      </c>
      <c r="H31" s="123">
        <v>95541.189999999959</v>
      </c>
      <c r="I31" s="123">
        <v>86312.309999999954</v>
      </c>
      <c r="J31" s="123">
        <v>77373.579999999958</v>
      </c>
    </row>
    <row r="32" spans="1:10" x14ac:dyDescent="0.3">
      <c r="A32" s="130"/>
      <c r="B32" s="130"/>
      <c r="C32" s="131"/>
      <c r="D32" s="132"/>
    </row>
    <row r="33" spans="1:10" x14ac:dyDescent="0.3">
      <c r="A33" s="130" t="s">
        <v>187</v>
      </c>
      <c r="B33" s="130"/>
      <c r="C33" s="8"/>
    </row>
    <row r="34" spans="1:10" x14ac:dyDescent="0.3">
      <c r="A34" s="114" t="s">
        <v>172</v>
      </c>
      <c r="B34" s="114" t="s">
        <v>172</v>
      </c>
      <c r="C34" s="114" t="s">
        <v>183</v>
      </c>
      <c r="D34" s="116">
        <v>16763.810000000001</v>
      </c>
      <c r="E34" s="116">
        <v>17492.27</v>
      </c>
      <c r="F34" s="116">
        <v>18252.87</v>
      </c>
      <c r="G34" s="116">
        <v>19046.309999999998</v>
      </c>
      <c r="H34" s="116">
        <v>19874.2</v>
      </c>
      <c r="I34" s="116">
        <v>11988.96</v>
      </c>
      <c r="J34" s="116">
        <v>0</v>
      </c>
    </row>
    <row r="35" spans="1:10" x14ac:dyDescent="0.3">
      <c r="A35" s="119"/>
      <c r="B35" s="118"/>
      <c r="C35" s="119" t="s">
        <v>184</v>
      </c>
      <c r="D35" s="120">
        <v>86654.849999999991</v>
      </c>
      <c r="E35" s="120">
        <v>69162.58</v>
      </c>
      <c r="F35" s="120">
        <v>50909.71</v>
      </c>
      <c r="G35" s="120">
        <v>31863.400000000012</v>
      </c>
      <c r="H35" s="120">
        <v>11989.200000000004</v>
      </c>
      <c r="I35" s="120">
        <v>0.24000000000592081</v>
      </c>
      <c r="J35" s="120">
        <v>0.24000000000501132</v>
      </c>
    </row>
    <row r="36" spans="1:10" x14ac:dyDescent="0.3">
      <c r="A36" s="122"/>
      <c r="B36" s="133"/>
      <c r="C36" s="122"/>
      <c r="D36" s="123">
        <v>103418.65999999999</v>
      </c>
      <c r="E36" s="123">
        <v>86654.85</v>
      </c>
      <c r="F36" s="123">
        <v>69162.58</v>
      </c>
      <c r="G36" s="123">
        <v>50909.710000000006</v>
      </c>
      <c r="H36" s="123">
        <v>31863.400000000005</v>
      </c>
      <c r="I36" s="123">
        <v>11989.200000000004</v>
      </c>
      <c r="J36" s="123">
        <v>0.24000000000501132</v>
      </c>
    </row>
    <row r="37" spans="1:10" x14ac:dyDescent="0.3">
      <c r="A37" s="114" t="s">
        <v>186</v>
      </c>
      <c r="B37" s="114" t="s">
        <v>188</v>
      </c>
      <c r="C37" s="114" t="s">
        <v>183</v>
      </c>
      <c r="D37" s="116">
        <v>35421.037199999999</v>
      </c>
      <c r="E37" s="116">
        <v>36394.994000000006</v>
      </c>
      <c r="F37" s="116">
        <v>37395.730899999995</v>
      </c>
      <c r="G37" s="116">
        <v>38423.985199999996</v>
      </c>
      <c r="H37" s="116">
        <v>39480.512500000004</v>
      </c>
      <c r="I37" s="116">
        <v>40566.090700000001</v>
      </c>
      <c r="J37" s="116">
        <v>20681.041799999999</v>
      </c>
    </row>
    <row r="38" spans="1:10" x14ac:dyDescent="0.3">
      <c r="A38" s="118"/>
      <c r="B38" s="118"/>
      <c r="C38" s="119" t="s">
        <v>184</v>
      </c>
      <c r="D38" s="120">
        <v>212942.35510000002</v>
      </c>
      <c r="E38" s="120">
        <v>176547.36110000001</v>
      </c>
      <c r="F38" s="120">
        <v>139151.63020000001</v>
      </c>
      <c r="G38" s="120">
        <v>100727.64500000002</v>
      </c>
      <c r="H38" s="120">
        <v>61247.132500000014</v>
      </c>
      <c r="I38" s="120">
        <v>20681.041800000014</v>
      </c>
      <c r="J38" s="120">
        <v>0</v>
      </c>
    </row>
    <row r="39" spans="1:10" x14ac:dyDescent="0.3">
      <c r="A39" s="119"/>
      <c r="B39" s="122"/>
      <c r="C39" s="122"/>
      <c r="D39" s="123">
        <v>248363.39230000001</v>
      </c>
      <c r="E39" s="123">
        <v>212942.35510000002</v>
      </c>
      <c r="F39" s="123">
        <v>176547.36110000001</v>
      </c>
      <c r="G39" s="123">
        <v>139151.63020000001</v>
      </c>
      <c r="H39" s="123">
        <v>100727.64500000002</v>
      </c>
      <c r="I39" s="123">
        <v>61247.132500000014</v>
      </c>
      <c r="J39" s="123">
        <v>20681.041799999999</v>
      </c>
    </row>
    <row r="40" spans="1:10" x14ac:dyDescent="0.3">
      <c r="A40" s="118"/>
      <c r="B40" s="114" t="s">
        <v>189</v>
      </c>
      <c r="C40" s="114" t="s">
        <v>183</v>
      </c>
      <c r="D40" s="116">
        <v>2344.4602999999997</v>
      </c>
      <c r="E40" s="116">
        <v>2408.9247</v>
      </c>
      <c r="F40" s="116">
        <v>2475.1619999999998</v>
      </c>
      <c r="G40" s="116">
        <v>2543.2203</v>
      </c>
      <c r="H40" s="116">
        <v>2613.1500999999998</v>
      </c>
      <c r="I40" s="116">
        <v>2685.0030000000002</v>
      </c>
      <c r="J40" s="116">
        <v>1829.6814000000002</v>
      </c>
    </row>
    <row r="41" spans="1:10" x14ac:dyDescent="0.3">
      <c r="A41" s="134"/>
      <c r="B41" s="118"/>
      <c r="C41" s="119" t="s">
        <v>184</v>
      </c>
      <c r="D41" s="120">
        <v>14555.141600000003</v>
      </c>
      <c r="E41" s="120">
        <v>12146.216900000003</v>
      </c>
      <c r="F41" s="120">
        <v>9671.0549000000028</v>
      </c>
      <c r="G41" s="120">
        <v>7127.8346000000029</v>
      </c>
      <c r="H41" s="120">
        <v>4514.684500000003</v>
      </c>
      <c r="I41" s="120">
        <v>1829.6815000000029</v>
      </c>
      <c r="J41" s="120">
        <v>1.0000000270338205E-4</v>
      </c>
    </row>
    <row r="42" spans="1:10" x14ac:dyDescent="0.3">
      <c r="A42" s="122"/>
      <c r="B42" s="122"/>
      <c r="C42" s="122"/>
      <c r="D42" s="123">
        <v>16899.601900000001</v>
      </c>
      <c r="E42" s="123">
        <v>14555.141600000003</v>
      </c>
      <c r="F42" s="123">
        <v>12146.216900000003</v>
      </c>
      <c r="G42" s="123">
        <v>9671.0549000000028</v>
      </c>
      <c r="H42" s="123">
        <v>7127.8346000000029</v>
      </c>
      <c r="I42" s="123">
        <v>4514.684500000003</v>
      </c>
      <c r="J42" s="123">
        <v>1829.6815000000029</v>
      </c>
    </row>
    <row r="44" spans="1:10" x14ac:dyDescent="0.3">
      <c r="A44" s="135" t="s">
        <v>190</v>
      </c>
      <c r="B44" s="136"/>
      <c r="C44" s="114" t="s">
        <v>183</v>
      </c>
      <c r="D44" s="137">
        <v>45794.071100000001</v>
      </c>
      <c r="E44" s="137">
        <v>58923.180099999998</v>
      </c>
      <c r="F44" s="137">
        <v>69559.524899999989</v>
      </c>
      <c r="G44" s="137">
        <v>73157.765599999999</v>
      </c>
      <c r="H44" s="137">
        <v>70547.265700000004</v>
      </c>
      <c r="I44" s="137">
        <v>66286.843299999993</v>
      </c>
      <c r="J44" s="137">
        <v>60825.823599999996</v>
      </c>
    </row>
    <row r="45" spans="1:10" x14ac:dyDescent="0.3">
      <c r="A45" s="138"/>
      <c r="B45" s="139"/>
      <c r="C45" s="119" t="s">
        <v>184</v>
      </c>
      <c r="D45" s="120">
        <v>243397.39637723874</v>
      </c>
      <c r="E45" s="120">
        <v>303294.9262772387</v>
      </c>
      <c r="F45" s="120">
        <v>622045.04667723877</v>
      </c>
      <c r="G45" s="120">
        <v>548887.28107723885</v>
      </c>
      <c r="H45" s="120">
        <v>478340.01537723874</v>
      </c>
      <c r="I45" s="120">
        <v>412053.17207723879</v>
      </c>
      <c r="J45" s="120">
        <v>351227.34847723879</v>
      </c>
    </row>
    <row r="46" spans="1:10" x14ac:dyDescent="0.3">
      <c r="A46" s="140"/>
      <c r="B46" s="141"/>
      <c r="C46" s="122"/>
      <c r="D46" s="142">
        <v>289191.46747723874</v>
      </c>
      <c r="E46" s="142">
        <v>362218.1063772387</v>
      </c>
      <c r="F46" s="142">
        <v>691604.57157723873</v>
      </c>
      <c r="G46" s="142">
        <v>622045.04667723889</v>
      </c>
      <c r="H46" s="142">
        <v>548887.28107723873</v>
      </c>
      <c r="I46" s="142">
        <v>478340.0153772388</v>
      </c>
      <c r="J46" s="142">
        <v>412053.17207723879</v>
      </c>
    </row>
    <row r="47" spans="1:10" x14ac:dyDescent="0.3">
      <c r="A47" s="135" t="s">
        <v>191</v>
      </c>
      <c r="B47" s="136"/>
      <c r="C47" s="114" t="s">
        <v>183</v>
      </c>
      <c r="D47" s="137">
        <v>54529.307500000003</v>
      </c>
      <c r="E47" s="137">
        <v>56296.188700000013</v>
      </c>
      <c r="F47" s="137">
        <v>58123.762899999987</v>
      </c>
      <c r="G47" s="137">
        <v>60013.515499999994</v>
      </c>
      <c r="H47" s="137">
        <v>61967.862600000008</v>
      </c>
      <c r="I47" s="137">
        <v>55240.053699999997</v>
      </c>
      <c r="J47" s="137">
        <v>22510.7232</v>
      </c>
    </row>
    <row r="48" spans="1:10" x14ac:dyDescent="0.3">
      <c r="A48" s="138"/>
      <c r="B48" s="139"/>
      <c r="C48" s="119" t="s">
        <v>184</v>
      </c>
      <c r="D48" s="120">
        <v>314152.34669999999</v>
      </c>
      <c r="E48" s="120">
        <v>257856.158</v>
      </c>
      <c r="F48" s="120">
        <v>199732.39510000002</v>
      </c>
      <c r="G48" s="120">
        <v>139718.87960000004</v>
      </c>
      <c r="H48" s="120">
        <v>77751.017000000022</v>
      </c>
      <c r="I48" s="120">
        <v>22510.963300000021</v>
      </c>
      <c r="J48" s="120">
        <v>0.2401000000077147</v>
      </c>
    </row>
    <row r="49" spans="1:10" x14ac:dyDescent="0.3">
      <c r="A49" s="140"/>
      <c r="B49" s="141"/>
      <c r="C49" s="122"/>
      <c r="D49" s="142">
        <v>368681.65419999999</v>
      </c>
      <c r="E49" s="142">
        <v>314152.34669999999</v>
      </c>
      <c r="F49" s="142">
        <v>257856.158</v>
      </c>
      <c r="G49" s="142">
        <v>199732.39510000002</v>
      </c>
      <c r="H49" s="142">
        <v>139718.87960000004</v>
      </c>
      <c r="I49" s="142">
        <v>77751.017000000022</v>
      </c>
      <c r="J49" s="142">
        <v>22510.963300000007</v>
      </c>
    </row>
    <row r="51" spans="1:10" x14ac:dyDescent="0.3">
      <c r="A51" s="135" t="s">
        <v>192</v>
      </c>
      <c r="B51" s="143"/>
      <c r="C51" s="114" t="s">
        <v>183</v>
      </c>
      <c r="D51" s="137">
        <v>100323.3786</v>
      </c>
      <c r="E51" s="137">
        <v>115219.36880000001</v>
      </c>
      <c r="F51" s="137">
        <v>127683.28779999998</v>
      </c>
      <c r="G51" s="137">
        <v>133171.28109999999</v>
      </c>
      <c r="H51" s="137">
        <v>132515.12830000001</v>
      </c>
      <c r="I51" s="137">
        <v>121526.897</v>
      </c>
      <c r="J51" s="137">
        <v>83336.546799999996</v>
      </c>
    </row>
    <row r="52" spans="1:10" x14ac:dyDescent="0.3">
      <c r="A52" s="138"/>
      <c r="B52" s="144"/>
      <c r="C52" s="119" t="s">
        <v>184</v>
      </c>
      <c r="D52" s="120">
        <v>557549.74307723879</v>
      </c>
      <c r="E52" s="120">
        <v>561151.0842772387</v>
      </c>
      <c r="F52" s="120">
        <v>821777.44177723886</v>
      </c>
      <c r="G52" s="120">
        <v>688606.16067723883</v>
      </c>
      <c r="H52" s="120">
        <v>556091.03237723873</v>
      </c>
      <c r="I52" s="120">
        <v>434564.1353772388</v>
      </c>
      <c r="J52" s="120">
        <v>351227.58857723878</v>
      </c>
    </row>
    <row r="53" spans="1:10" x14ac:dyDescent="0.3">
      <c r="A53" s="140"/>
      <c r="B53" s="141"/>
      <c r="C53" s="122"/>
      <c r="D53" s="142">
        <v>657873.12167723873</v>
      </c>
      <c r="E53" s="142">
        <v>676370.45307723875</v>
      </c>
      <c r="F53" s="142">
        <v>949460.72957723879</v>
      </c>
      <c r="G53" s="142">
        <v>821777.44177723886</v>
      </c>
      <c r="H53" s="142">
        <v>688606.16067723872</v>
      </c>
      <c r="I53" s="142">
        <v>556091.03237723885</v>
      </c>
      <c r="J53" s="142">
        <v>434564.1353772388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6C679-9F9E-48F6-81C3-92881EF25C7F}">
  <dimension ref="A1:G28"/>
  <sheetViews>
    <sheetView workbookViewId="0">
      <selection activeCell="G21" sqref="G21"/>
    </sheetView>
  </sheetViews>
  <sheetFormatPr baseColWidth="10" defaultColWidth="11.44140625" defaultRowHeight="14.4" x14ac:dyDescent="0.3"/>
  <sheetData>
    <row r="1" spans="1:7" x14ac:dyDescent="0.3">
      <c r="A1" s="145" t="s">
        <v>193</v>
      </c>
      <c r="E1" s="145" t="s">
        <v>193</v>
      </c>
    </row>
    <row r="2" spans="1:7" x14ac:dyDescent="0.3">
      <c r="A2" s="146">
        <v>45992</v>
      </c>
      <c r="E2" s="146">
        <v>45992</v>
      </c>
    </row>
    <row r="3" spans="1:7" x14ac:dyDescent="0.3">
      <c r="A3" s="111" t="s">
        <v>194</v>
      </c>
      <c r="E3" s="111" t="s">
        <v>194</v>
      </c>
    </row>
    <row r="5" spans="1:7" x14ac:dyDescent="0.3">
      <c r="A5" s="111" t="s">
        <v>195</v>
      </c>
      <c r="C5" s="147" t="s">
        <v>130</v>
      </c>
      <c r="E5" s="111" t="s">
        <v>196</v>
      </c>
      <c r="G5" s="147" t="s">
        <v>130</v>
      </c>
    </row>
    <row r="6" spans="1:7" x14ac:dyDescent="0.3">
      <c r="A6" s="114" t="s">
        <v>139</v>
      </c>
      <c r="B6" s="148" t="s">
        <v>197</v>
      </c>
      <c r="C6" s="149">
        <v>167882.81064760004</v>
      </c>
      <c r="D6" s="150"/>
      <c r="E6" s="114" t="s">
        <v>139</v>
      </c>
      <c r="F6" s="148" t="s">
        <v>197</v>
      </c>
      <c r="G6" s="149">
        <v>251439.80823044042</v>
      </c>
    </row>
    <row r="7" spans="1:7" x14ac:dyDescent="0.3">
      <c r="A7" s="122"/>
      <c r="B7" s="148" t="s">
        <v>198</v>
      </c>
      <c r="C7" s="149">
        <v>150632.85095967998</v>
      </c>
      <c r="D7" s="150"/>
      <c r="E7" s="122"/>
      <c r="F7" s="148" t="s">
        <v>198</v>
      </c>
      <c r="G7" s="149">
        <v>225604.43774671992</v>
      </c>
    </row>
    <row r="8" spans="1:7" x14ac:dyDescent="0.3">
      <c r="A8" s="114" t="s">
        <v>164</v>
      </c>
      <c r="B8" s="148" t="s">
        <v>197</v>
      </c>
      <c r="C8" s="149">
        <v>77471.818276088001</v>
      </c>
      <c r="D8" s="150"/>
      <c r="E8" s="114" t="s">
        <v>164</v>
      </c>
      <c r="F8" s="148" t="s">
        <v>197</v>
      </c>
      <c r="G8" s="149">
        <v>3752299.0682468079</v>
      </c>
    </row>
    <row r="9" spans="1:7" x14ac:dyDescent="0.3">
      <c r="A9" s="118"/>
      <c r="B9" s="148" t="s">
        <v>198</v>
      </c>
      <c r="C9" s="149">
        <v>302484.3173643999</v>
      </c>
      <c r="D9" s="150"/>
      <c r="E9" s="118"/>
      <c r="F9" s="148" t="s">
        <v>198</v>
      </c>
      <c r="G9" s="149">
        <v>77471.818276088001</v>
      </c>
    </row>
    <row r="10" spans="1:7" x14ac:dyDescent="0.3">
      <c r="A10" s="122"/>
      <c r="B10" s="148" t="s">
        <v>150</v>
      </c>
      <c r="C10" s="149">
        <v>725937.71444817598</v>
      </c>
      <c r="D10" s="150"/>
      <c r="E10" s="122"/>
      <c r="F10" s="148" t="s">
        <v>150</v>
      </c>
      <c r="G10" s="149">
        <v>14700812.341644416</v>
      </c>
    </row>
    <row r="11" spans="1:7" x14ac:dyDescent="0.3">
      <c r="A11" s="114" t="s">
        <v>153</v>
      </c>
      <c r="B11" s="148" t="s">
        <v>197</v>
      </c>
      <c r="C11" s="149">
        <v>196438.57305630005</v>
      </c>
      <c r="D11" s="150"/>
      <c r="E11" s="114" t="s">
        <v>153</v>
      </c>
      <c r="F11" s="148" t="s">
        <v>197</v>
      </c>
      <c r="G11" s="149">
        <v>-2.3181845133472961E-4</v>
      </c>
    </row>
    <row r="12" spans="1:7" x14ac:dyDescent="0.3">
      <c r="A12" s="118"/>
      <c r="B12" s="148" t="s">
        <v>198</v>
      </c>
      <c r="C12" s="149">
        <v>218264.89577651996</v>
      </c>
      <c r="D12" s="150"/>
      <c r="E12" s="118"/>
      <c r="F12" s="148" t="s">
        <v>198</v>
      </c>
      <c r="G12" s="149">
        <v>-2.3181845133472961E-4</v>
      </c>
    </row>
    <row r="13" spans="1:7" x14ac:dyDescent="0.3">
      <c r="A13" s="118"/>
      <c r="B13" s="148" t="s">
        <v>150</v>
      </c>
      <c r="C13" s="149">
        <v>596220.69684863987</v>
      </c>
      <c r="D13" s="150"/>
      <c r="E13" s="118"/>
      <c r="F13" s="148" t="s">
        <v>150</v>
      </c>
      <c r="G13" s="149">
        <v>1639604.9299357599</v>
      </c>
    </row>
    <row r="14" spans="1:7" x14ac:dyDescent="0.3">
      <c r="A14" s="122"/>
      <c r="B14" s="148" t="s">
        <v>158</v>
      </c>
      <c r="C14" s="149">
        <v>328124.34546879999</v>
      </c>
      <c r="D14" s="150"/>
      <c r="E14" s="122"/>
      <c r="F14" s="148" t="s">
        <v>158</v>
      </c>
      <c r="G14" s="149">
        <v>4142820.1476915986</v>
      </c>
    </row>
    <row r="16" spans="1:7" x14ac:dyDescent="0.3">
      <c r="A16" s="145" t="s">
        <v>199</v>
      </c>
      <c r="C16" s="147" t="s">
        <v>130</v>
      </c>
      <c r="E16" s="145" t="s">
        <v>200</v>
      </c>
      <c r="G16" s="147" t="s">
        <v>130</v>
      </c>
    </row>
    <row r="17" spans="1:7" x14ac:dyDescent="0.3">
      <c r="A17" s="151" t="s">
        <v>172</v>
      </c>
      <c r="B17" s="148" t="s">
        <v>197</v>
      </c>
      <c r="C17" s="152">
        <v>725149.28924519988</v>
      </c>
      <c r="E17" s="151" t="s">
        <v>172</v>
      </c>
      <c r="F17" s="148" t="s">
        <v>197</v>
      </c>
      <c r="G17" s="149">
        <v>2022538.9224916</v>
      </c>
    </row>
    <row r="18" spans="1:7" x14ac:dyDescent="0.3">
      <c r="A18" s="114" t="s">
        <v>201</v>
      </c>
      <c r="B18" s="148" t="s">
        <v>140</v>
      </c>
      <c r="C18" s="152">
        <v>37395.730899999995</v>
      </c>
      <c r="E18" s="114" t="s">
        <v>201</v>
      </c>
      <c r="F18" s="148" t="s">
        <v>140</v>
      </c>
      <c r="G18" s="149">
        <v>5528210.3985203924</v>
      </c>
    </row>
    <row r="19" spans="1:7" x14ac:dyDescent="0.3">
      <c r="A19" s="122"/>
      <c r="B19" s="148" t="s">
        <v>143</v>
      </c>
      <c r="C19" s="152">
        <v>98333.136929519998</v>
      </c>
      <c r="E19" s="122"/>
      <c r="F19" s="148" t="s">
        <v>143</v>
      </c>
      <c r="G19" s="149">
        <v>384211.28222500411</v>
      </c>
    </row>
    <row r="21" spans="1:7" x14ac:dyDescent="0.3">
      <c r="A21" s="145" t="s">
        <v>202</v>
      </c>
      <c r="C21" s="147" t="s">
        <v>130</v>
      </c>
      <c r="D21" s="150">
        <v>0</v>
      </c>
      <c r="E21" s="151" t="s">
        <v>203</v>
      </c>
      <c r="F21" s="96"/>
      <c r="G21" s="152">
        <v>32725013.154545195</v>
      </c>
    </row>
    <row r="22" spans="1:7" x14ac:dyDescent="0.3">
      <c r="A22" s="148" t="s">
        <v>145</v>
      </c>
      <c r="B22" s="60"/>
      <c r="C22" s="149">
        <v>3450489</v>
      </c>
    </row>
    <row r="23" spans="1:7" x14ac:dyDescent="0.3">
      <c r="A23" s="148" t="s">
        <v>201</v>
      </c>
      <c r="B23" s="60"/>
      <c r="C23" s="149">
        <v>4000000</v>
      </c>
    </row>
    <row r="25" spans="1:7" x14ac:dyDescent="0.3">
      <c r="A25" s="145" t="s">
        <v>204</v>
      </c>
      <c r="C25" s="147" t="s">
        <v>130</v>
      </c>
      <c r="D25" s="150">
        <v>0</v>
      </c>
    </row>
    <row r="26" spans="1:7" x14ac:dyDescent="0.3">
      <c r="A26" s="151" t="s">
        <v>205</v>
      </c>
      <c r="B26" s="46"/>
      <c r="C26" s="153">
        <v>1000000</v>
      </c>
      <c r="D26" s="150">
        <v>0</v>
      </c>
    </row>
    <row r="27" spans="1:7" x14ac:dyDescent="0.3">
      <c r="D27" s="150"/>
    </row>
    <row r="28" spans="1:7" x14ac:dyDescent="0.3">
      <c r="A28" s="151" t="s">
        <v>203</v>
      </c>
      <c r="B28" s="46"/>
      <c r="C28" s="154">
        <v>12074825.179920923</v>
      </c>
      <c r="D28" s="15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DBE83-9DF3-4731-8684-6ADE0BDDB51A}">
  <dimension ref="B10:F42"/>
  <sheetViews>
    <sheetView topLeftCell="A2" workbookViewId="0">
      <selection activeCell="K27" sqref="K27"/>
    </sheetView>
  </sheetViews>
  <sheetFormatPr baseColWidth="10" defaultColWidth="11.44140625" defaultRowHeight="14.4" x14ac:dyDescent="0.3"/>
  <cols>
    <col min="1" max="1" width="3" customWidth="1"/>
    <col min="2" max="2" width="28.109375" bestFit="1" customWidth="1"/>
    <col min="3" max="4" width="15.6640625" bestFit="1" customWidth="1"/>
    <col min="5" max="5" width="16.109375" bestFit="1" customWidth="1"/>
    <col min="6" max="6" width="15.6640625" bestFit="1" customWidth="1"/>
  </cols>
  <sheetData>
    <row r="10" spans="2:6" ht="15" thickBot="1" x14ac:dyDescent="0.35"/>
    <row r="11" spans="2:6" ht="15" thickBot="1" x14ac:dyDescent="0.35">
      <c r="B11" s="258" t="s">
        <v>206</v>
      </c>
      <c r="C11" s="261">
        <v>46022</v>
      </c>
      <c r="D11" s="262"/>
      <c r="E11" s="263">
        <v>45657</v>
      </c>
      <c r="F11" s="262"/>
    </row>
    <row r="12" spans="2:6" x14ac:dyDescent="0.3">
      <c r="B12" s="260"/>
      <c r="C12" s="264" t="s">
        <v>207</v>
      </c>
      <c r="D12" s="264" t="s">
        <v>208</v>
      </c>
      <c r="E12" s="264" t="s">
        <v>207</v>
      </c>
      <c r="F12" s="264" t="s">
        <v>208</v>
      </c>
    </row>
    <row r="13" spans="2:6" ht="15" thickBot="1" x14ac:dyDescent="0.35">
      <c r="B13" s="259"/>
      <c r="C13" s="265"/>
      <c r="D13" s="265"/>
      <c r="E13" s="265"/>
      <c r="F13" s="265"/>
    </row>
    <row r="14" spans="2:6" ht="15" thickBot="1" x14ac:dyDescent="0.35">
      <c r="B14" s="36" t="s">
        <v>209</v>
      </c>
      <c r="C14" s="14">
        <v>22494336</v>
      </c>
      <c r="D14" s="13" t="s">
        <v>210</v>
      </c>
      <c r="E14" s="14">
        <v>20414500</v>
      </c>
      <c r="F14" s="13" t="s">
        <v>210</v>
      </c>
    </row>
    <row r="15" spans="2:6" ht="15" thickBot="1" x14ac:dyDescent="0.35">
      <c r="B15" s="36" t="s">
        <v>211</v>
      </c>
      <c r="C15" s="14">
        <v>-4709987</v>
      </c>
      <c r="D15" s="13" t="s">
        <v>210</v>
      </c>
      <c r="E15" s="14">
        <v>-4614774</v>
      </c>
      <c r="F15" s="13" t="s">
        <v>210</v>
      </c>
    </row>
    <row r="16" spans="2:6" ht="15" thickBot="1" x14ac:dyDescent="0.35">
      <c r="B16" s="37" t="s">
        <v>212</v>
      </c>
      <c r="C16" s="11">
        <v>17784349</v>
      </c>
      <c r="D16" s="10" t="s">
        <v>210</v>
      </c>
      <c r="E16" s="11">
        <v>15799726</v>
      </c>
      <c r="F16" s="10" t="s">
        <v>210</v>
      </c>
    </row>
    <row r="17" spans="2:6" ht="15" thickBot="1" x14ac:dyDescent="0.35">
      <c r="B17" s="36" t="s">
        <v>213</v>
      </c>
      <c r="C17" s="13" t="s">
        <v>210</v>
      </c>
      <c r="D17" s="13" t="s">
        <v>210</v>
      </c>
      <c r="E17" s="13" t="s">
        <v>214</v>
      </c>
      <c r="F17" s="13" t="s">
        <v>210</v>
      </c>
    </row>
    <row r="18" spans="2:6" ht="15" thickBot="1" x14ac:dyDescent="0.35">
      <c r="B18" s="36" t="s">
        <v>215</v>
      </c>
      <c r="C18" s="13" t="s">
        <v>210</v>
      </c>
      <c r="D18" s="13" t="s">
        <v>210</v>
      </c>
      <c r="E18" s="13" t="s">
        <v>214</v>
      </c>
      <c r="F18" s="13" t="s">
        <v>210</v>
      </c>
    </row>
    <row r="19" spans="2:6" ht="15" thickBot="1" x14ac:dyDescent="0.35">
      <c r="B19" s="37" t="s">
        <v>216</v>
      </c>
      <c r="C19" s="10" t="s">
        <v>210</v>
      </c>
      <c r="D19" s="10" t="s">
        <v>210</v>
      </c>
      <c r="E19" s="10" t="s">
        <v>214</v>
      </c>
      <c r="F19" s="10" t="s">
        <v>210</v>
      </c>
    </row>
    <row r="20" spans="2:6" ht="15" thickBot="1" x14ac:dyDescent="0.35">
      <c r="B20" s="36" t="s">
        <v>217</v>
      </c>
      <c r="C20" s="14">
        <v>114166</v>
      </c>
      <c r="D20" s="13" t="s">
        <v>210</v>
      </c>
      <c r="E20" s="13" t="s">
        <v>214</v>
      </c>
      <c r="F20" s="13" t="s">
        <v>210</v>
      </c>
    </row>
    <row r="21" spans="2:6" ht="15" thickBot="1" x14ac:dyDescent="0.35">
      <c r="B21" s="37" t="s">
        <v>218</v>
      </c>
      <c r="C21" s="11">
        <v>114166</v>
      </c>
      <c r="D21" s="10" t="s">
        <v>210</v>
      </c>
      <c r="E21" s="10" t="s">
        <v>214</v>
      </c>
      <c r="F21" s="10" t="s">
        <v>210</v>
      </c>
    </row>
    <row r="22" spans="2:6" ht="15" thickBot="1" x14ac:dyDescent="0.35">
      <c r="B22" s="36" t="s">
        <v>219</v>
      </c>
      <c r="C22" s="14">
        <v>2956009</v>
      </c>
      <c r="D22" s="13" t="s">
        <v>210</v>
      </c>
      <c r="E22" s="13" t="s">
        <v>214</v>
      </c>
      <c r="F22" s="13" t="s">
        <v>210</v>
      </c>
    </row>
    <row r="23" spans="2:6" ht="15" thickBot="1" x14ac:dyDescent="0.35">
      <c r="B23" s="37" t="s">
        <v>220</v>
      </c>
      <c r="C23" s="11">
        <v>2956009</v>
      </c>
      <c r="D23" s="10" t="s">
        <v>210</v>
      </c>
      <c r="E23" s="10" t="s">
        <v>214</v>
      </c>
      <c r="F23" s="10" t="s">
        <v>210</v>
      </c>
    </row>
    <row r="24" spans="2:6" ht="15" thickBot="1" x14ac:dyDescent="0.35">
      <c r="B24" s="36" t="s">
        <v>221</v>
      </c>
      <c r="C24" s="13" t="s">
        <v>210</v>
      </c>
      <c r="D24" s="13" t="s">
        <v>210</v>
      </c>
      <c r="E24" s="13" t="s">
        <v>214</v>
      </c>
      <c r="F24" s="13" t="s">
        <v>210</v>
      </c>
    </row>
    <row r="25" spans="2:6" ht="25.2" thickBot="1" x14ac:dyDescent="0.35">
      <c r="B25" s="37" t="s">
        <v>222</v>
      </c>
      <c r="C25" s="10" t="s">
        <v>210</v>
      </c>
      <c r="D25" s="10" t="s">
        <v>210</v>
      </c>
      <c r="E25" s="10" t="s">
        <v>214</v>
      </c>
      <c r="F25" s="10" t="s">
        <v>210</v>
      </c>
    </row>
    <row r="26" spans="2:6" ht="15" thickBot="1" x14ac:dyDescent="0.35">
      <c r="B26" s="36" t="s">
        <v>223</v>
      </c>
      <c r="C26" s="14">
        <v>4210145</v>
      </c>
      <c r="D26" s="13" t="s">
        <v>210</v>
      </c>
      <c r="E26" s="14">
        <v>2332901</v>
      </c>
      <c r="F26" s="13" t="s">
        <v>210</v>
      </c>
    </row>
    <row r="27" spans="2:6" ht="25.2" thickBot="1" x14ac:dyDescent="0.35">
      <c r="B27" s="37" t="s">
        <v>224</v>
      </c>
      <c r="C27" s="11">
        <v>4210145</v>
      </c>
      <c r="D27" s="10" t="s">
        <v>210</v>
      </c>
      <c r="E27" s="11">
        <v>2332901</v>
      </c>
      <c r="F27" s="10" t="s">
        <v>210</v>
      </c>
    </row>
    <row r="28" spans="2:6" ht="15" thickBot="1" x14ac:dyDescent="0.35">
      <c r="B28" s="36" t="s">
        <v>225</v>
      </c>
      <c r="C28" s="14">
        <v>13215590</v>
      </c>
      <c r="D28" s="14">
        <v>281670</v>
      </c>
      <c r="E28" s="14">
        <v>13946823</v>
      </c>
      <c r="F28" s="14">
        <v>389943</v>
      </c>
    </row>
    <row r="29" spans="2:6" ht="24.6" thickBot="1" x14ac:dyDescent="0.35">
      <c r="B29" s="36" t="s">
        <v>226</v>
      </c>
      <c r="C29" s="14">
        <v>-4998829</v>
      </c>
      <c r="D29" s="14">
        <v>-111747</v>
      </c>
      <c r="E29" s="14">
        <v>-4877457</v>
      </c>
      <c r="F29" s="14">
        <v>-112791</v>
      </c>
    </row>
    <row r="30" spans="2:6" ht="15" thickBot="1" x14ac:dyDescent="0.35">
      <c r="B30" s="37" t="s">
        <v>227</v>
      </c>
      <c r="C30" s="11">
        <v>8216761</v>
      </c>
      <c r="D30" s="11">
        <v>169923</v>
      </c>
      <c r="E30" s="11">
        <v>9069366</v>
      </c>
      <c r="F30" s="11">
        <v>277152</v>
      </c>
    </row>
    <row r="31" spans="2:6" ht="15" thickBot="1" x14ac:dyDescent="0.35">
      <c r="B31" s="36" t="s">
        <v>228</v>
      </c>
      <c r="C31" s="14">
        <v>10058648</v>
      </c>
      <c r="D31" s="13" t="s">
        <v>210</v>
      </c>
      <c r="E31" s="14">
        <v>2995256</v>
      </c>
      <c r="F31" s="13" t="s">
        <v>210</v>
      </c>
    </row>
    <row r="32" spans="2:6" ht="24.6" thickBot="1" x14ac:dyDescent="0.35">
      <c r="B32" s="36" t="s">
        <v>229</v>
      </c>
      <c r="C32" s="13" t="s">
        <v>230</v>
      </c>
      <c r="D32" s="13" t="s">
        <v>210</v>
      </c>
      <c r="E32" s="13" t="s">
        <v>214</v>
      </c>
      <c r="F32" s="13" t="s">
        <v>210</v>
      </c>
    </row>
    <row r="33" spans="2:6" ht="15" thickBot="1" x14ac:dyDescent="0.35">
      <c r="B33" s="37" t="s">
        <v>231</v>
      </c>
      <c r="C33" s="11">
        <v>10058648</v>
      </c>
      <c r="D33" s="10" t="s">
        <v>210</v>
      </c>
      <c r="E33" s="11">
        <v>2995256</v>
      </c>
      <c r="F33" s="10" t="s">
        <v>210</v>
      </c>
    </row>
    <row r="34" spans="2:6" ht="25.2" thickBot="1" x14ac:dyDescent="0.35">
      <c r="B34" s="37" t="s">
        <v>232</v>
      </c>
      <c r="C34" s="11">
        <v>43340078</v>
      </c>
      <c r="D34" s="11">
        <v>169923</v>
      </c>
      <c r="E34" s="11">
        <v>30197249</v>
      </c>
      <c r="F34" s="11">
        <v>277152</v>
      </c>
    </row>
    <row r="35" spans="2:6" ht="15" thickBot="1" x14ac:dyDescent="0.35"/>
    <row r="36" spans="2:6" x14ac:dyDescent="0.3">
      <c r="B36" s="258" t="s">
        <v>233</v>
      </c>
      <c r="C36" s="29">
        <v>46022</v>
      </c>
      <c r="D36" s="29">
        <v>45657</v>
      </c>
    </row>
    <row r="37" spans="2:6" ht="15" thickBot="1" x14ac:dyDescent="0.35">
      <c r="B37" s="259"/>
      <c r="C37" s="30" t="s">
        <v>234</v>
      </c>
      <c r="D37" s="31" t="s">
        <v>234</v>
      </c>
    </row>
    <row r="38" spans="2:6" ht="15" thickBot="1" x14ac:dyDescent="0.35">
      <c r="B38" s="9" t="s">
        <v>235</v>
      </c>
      <c r="C38" s="11">
        <v>-9492231</v>
      </c>
      <c r="D38" s="11">
        <v>-7987446</v>
      </c>
    </row>
    <row r="39" spans="2:6" ht="15" thickBot="1" x14ac:dyDescent="0.35">
      <c r="B39" s="12" t="s">
        <v>236</v>
      </c>
      <c r="C39" s="13" t="s">
        <v>210</v>
      </c>
      <c r="D39" s="13" t="s">
        <v>210</v>
      </c>
    </row>
    <row r="40" spans="2:6" ht="15" thickBot="1" x14ac:dyDescent="0.35">
      <c r="B40" s="12" t="s">
        <v>237</v>
      </c>
      <c r="C40" s="14">
        <v>-216585</v>
      </c>
      <c r="D40" s="14">
        <v>-1504785</v>
      </c>
    </row>
    <row r="41" spans="2:6" ht="15" thickBot="1" x14ac:dyDescent="0.35">
      <c r="B41" s="12" t="s">
        <v>238</v>
      </c>
      <c r="C41" s="13" t="s">
        <v>210</v>
      </c>
      <c r="D41" s="13" t="s">
        <v>210</v>
      </c>
    </row>
    <row r="42" spans="2:6" ht="15" thickBot="1" x14ac:dyDescent="0.35">
      <c r="B42" s="9" t="s">
        <v>239</v>
      </c>
      <c r="C42" s="11">
        <v>-9708816</v>
      </c>
      <c r="D42" s="11">
        <v>-9492231</v>
      </c>
    </row>
  </sheetData>
  <mergeCells count="8">
    <mergeCell ref="B36:B37"/>
    <mergeCell ref="B11:B13"/>
    <mergeCell ref="C11:D11"/>
    <mergeCell ref="E11:F11"/>
    <mergeCell ref="C12:C13"/>
    <mergeCell ref="D12:D13"/>
    <mergeCell ref="E12:E13"/>
    <mergeCell ref="F12:F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5E00-92EC-4E71-9AD1-46707E1CBFA1}">
  <dimension ref="B1:E16"/>
  <sheetViews>
    <sheetView workbookViewId="0">
      <selection activeCell="C14" sqref="C14"/>
    </sheetView>
  </sheetViews>
  <sheetFormatPr baseColWidth="10" defaultColWidth="11.5546875" defaultRowHeight="14.4" x14ac:dyDescent="0.3"/>
  <cols>
    <col min="2" max="2" width="41.33203125" customWidth="1"/>
    <col min="3" max="3" width="18" bestFit="1" customWidth="1"/>
    <col min="4" max="4" width="16.5546875" bestFit="1" customWidth="1"/>
    <col min="5" max="5" width="11.33203125" bestFit="1" customWidth="1"/>
  </cols>
  <sheetData>
    <row r="1" spans="2:5" ht="15" thickBot="1" x14ac:dyDescent="0.35"/>
    <row r="2" spans="2:5" ht="15" thickBot="1" x14ac:dyDescent="0.35">
      <c r="B2" s="15" t="s">
        <v>230</v>
      </c>
      <c r="C2" s="26">
        <v>46022</v>
      </c>
      <c r="D2" s="27">
        <v>45657</v>
      </c>
    </row>
    <row r="3" spans="2:5" ht="15" thickBot="1" x14ac:dyDescent="0.35">
      <c r="B3" s="16" t="s">
        <v>240</v>
      </c>
      <c r="C3" s="28" t="s">
        <v>234</v>
      </c>
      <c r="D3" s="28" t="s">
        <v>234</v>
      </c>
      <c r="E3" s="28" t="s">
        <v>241</v>
      </c>
    </row>
    <row r="4" spans="2:5" x14ac:dyDescent="0.3">
      <c r="B4" s="17" t="s">
        <v>242</v>
      </c>
      <c r="C4" s="18">
        <v>4185772</v>
      </c>
      <c r="D4" s="18">
        <v>3650278</v>
      </c>
      <c r="E4" s="32">
        <f>+C4/D4-1</f>
        <v>0.14669951165363293</v>
      </c>
    </row>
    <row r="5" spans="2:5" x14ac:dyDescent="0.3">
      <c r="B5" s="17" t="s">
        <v>243</v>
      </c>
      <c r="C5" s="18">
        <v>23302198</v>
      </c>
      <c r="D5" s="18">
        <v>26892187</v>
      </c>
      <c r="E5" s="32">
        <f>+C5/D5-1</f>
        <v>-0.13349561342853966</v>
      </c>
    </row>
    <row r="6" spans="2:5" x14ac:dyDescent="0.3">
      <c r="B6" s="17" t="s">
        <v>244</v>
      </c>
      <c r="C6" s="18">
        <v>48844452</v>
      </c>
      <c r="D6" s="18">
        <v>39123980</v>
      </c>
      <c r="E6" s="32">
        <f>+C6/D6-1</f>
        <v>0.24845304593244344</v>
      </c>
    </row>
    <row r="7" spans="2:5" x14ac:dyDescent="0.3">
      <c r="B7" s="17" t="s">
        <v>245</v>
      </c>
      <c r="C7" s="18">
        <v>8789943</v>
      </c>
      <c r="D7" s="18">
        <v>8415589</v>
      </c>
      <c r="E7" s="32">
        <f>+C7/D7-1</f>
        <v>4.4483398607037428E-2</v>
      </c>
    </row>
    <row r="8" spans="2:5" x14ac:dyDescent="0.3">
      <c r="B8" s="17" t="s">
        <v>246</v>
      </c>
      <c r="C8" s="19" t="s">
        <v>247</v>
      </c>
      <c r="D8" s="19" t="s">
        <v>248</v>
      </c>
      <c r="E8" s="32">
        <v>0</v>
      </c>
    </row>
    <row r="9" spans="2:5" x14ac:dyDescent="0.3">
      <c r="B9" s="17" t="s">
        <v>249</v>
      </c>
      <c r="C9" s="18">
        <v>20360636</v>
      </c>
      <c r="D9" s="18">
        <v>19916709</v>
      </c>
      <c r="E9" s="32">
        <f t="shared" ref="E9:E16" si="0">+C9/D9-1</f>
        <v>2.2289174381169063E-2</v>
      </c>
    </row>
    <row r="10" spans="2:5" x14ac:dyDescent="0.3">
      <c r="B10" s="20" t="s">
        <v>250</v>
      </c>
      <c r="C10" s="21">
        <v>6878459</v>
      </c>
      <c r="D10" s="21">
        <v>9430709</v>
      </c>
      <c r="E10" s="33">
        <f t="shared" si="0"/>
        <v>-0.27063182630277316</v>
      </c>
    </row>
    <row r="11" spans="2:5" x14ac:dyDescent="0.3">
      <c r="B11" s="20" t="s">
        <v>251</v>
      </c>
      <c r="C11" s="21">
        <v>4346835</v>
      </c>
      <c r="D11" s="21">
        <v>2822393</v>
      </c>
      <c r="E11" s="33">
        <f t="shared" si="0"/>
        <v>0.54012393029602901</v>
      </c>
    </row>
    <row r="12" spans="2:5" x14ac:dyDescent="0.3">
      <c r="B12" s="20" t="s">
        <v>252</v>
      </c>
      <c r="C12" s="21">
        <v>2280341</v>
      </c>
      <c r="D12" s="21">
        <v>3147412</v>
      </c>
      <c r="E12" s="33">
        <f t="shared" si="0"/>
        <v>-0.27548697151818702</v>
      </c>
    </row>
    <row r="13" spans="2:5" x14ac:dyDescent="0.3">
      <c r="B13" s="20" t="s">
        <v>253</v>
      </c>
      <c r="C13" s="21">
        <v>-6442805</v>
      </c>
      <c r="D13" s="21">
        <v>-5866494</v>
      </c>
      <c r="E13" s="33">
        <f t="shared" si="0"/>
        <v>9.8237720860193445E-2</v>
      </c>
    </row>
    <row r="14" spans="2:5" x14ac:dyDescent="0.3">
      <c r="B14" s="20" t="s">
        <v>254</v>
      </c>
      <c r="C14" s="21">
        <v>-2417670</v>
      </c>
      <c r="D14" s="21">
        <v>-2440197</v>
      </c>
      <c r="E14" s="33">
        <f t="shared" si="0"/>
        <v>-9.23163170842356E-3</v>
      </c>
    </row>
    <row r="15" spans="2:5" ht="15" thickBot="1" x14ac:dyDescent="0.35">
      <c r="B15" s="22" t="s">
        <v>255</v>
      </c>
      <c r="C15" s="23">
        <v>-170001</v>
      </c>
      <c r="D15" s="23">
        <v>-1661171</v>
      </c>
      <c r="E15" s="34">
        <f t="shared" si="0"/>
        <v>-0.89766195051563025</v>
      </c>
    </row>
    <row r="16" spans="2:5" ht="15" thickBot="1" x14ac:dyDescent="0.35">
      <c r="B16" s="24" t="s">
        <v>256</v>
      </c>
      <c r="C16" s="25">
        <v>109958160</v>
      </c>
      <c r="D16" s="25">
        <v>103431395</v>
      </c>
      <c r="E16" s="35">
        <f t="shared" si="0"/>
        <v>6.3102358814748571E-2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1A5C9-5F96-47D4-A103-1DAE398BDADA}">
  <dimension ref="A1:C12"/>
  <sheetViews>
    <sheetView workbookViewId="0">
      <selection activeCell="F34" sqref="F34"/>
    </sheetView>
  </sheetViews>
  <sheetFormatPr baseColWidth="10" defaultColWidth="11.44140625" defaultRowHeight="14.4" x14ac:dyDescent="0.3"/>
  <cols>
    <col min="1" max="1" width="33.109375" customWidth="1"/>
    <col min="2" max="2" width="24.109375" customWidth="1"/>
    <col min="3" max="3" width="10.44140625" customWidth="1"/>
    <col min="6" max="6" width="14.33203125" bestFit="1" customWidth="1"/>
    <col min="8" max="8" width="17.109375" customWidth="1"/>
    <col min="9" max="9" width="14.33203125" bestFit="1" customWidth="1"/>
    <col min="10" max="10" width="17.88671875" customWidth="1"/>
    <col min="11" max="11" width="17.33203125" customWidth="1"/>
    <col min="12" max="12" width="17.5546875" customWidth="1"/>
    <col min="13" max="14" width="16.44140625" customWidth="1"/>
    <col min="15" max="15" width="20.88671875" customWidth="1"/>
  </cols>
  <sheetData>
    <row r="1" spans="1:3" x14ac:dyDescent="0.3">
      <c r="A1" t="s">
        <v>257</v>
      </c>
    </row>
    <row r="2" spans="1:3" x14ac:dyDescent="0.3">
      <c r="A2" t="s">
        <v>258</v>
      </c>
    </row>
    <row r="3" spans="1:3" x14ac:dyDescent="0.3">
      <c r="A3" t="s">
        <v>259</v>
      </c>
    </row>
    <row r="4" spans="1:3" x14ac:dyDescent="0.3">
      <c r="B4" s="155" t="s">
        <v>130</v>
      </c>
      <c r="C4" s="155" t="s">
        <v>260</v>
      </c>
    </row>
    <row r="5" spans="1:3" x14ac:dyDescent="0.3">
      <c r="A5" s="60" t="s">
        <v>261</v>
      </c>
      <c r="B5" s="152">
        <v>46035348.200000003</v>
      </c>
      <c r="C5" s="159">
        <f>+B5/$B$12</f>
        <v>0.63861937348299569</v>
      </c>
    </row>
    <row r="6" spans="1:3" x14ac:dyDescent="0.3">
      <c r="A6" s="60" t="s">
        <v>262</v>
      </c>
      <c r="B6" s="152">
        <v>1337274.9820000001</v>
      </c>
      <c r="C6" s="159">
        <f t="shared" ref="C6:C11" si="0">+B6/$B$12</f>
        <v>1.8551173056606193E-2</v>
      </c>
    </row>
    <row r="7" spans="1:3" x14ac:dyDescent="0.3">
      <c r="A7" s="60" t="s">
        <v>263</v>
      </c>
      <c r="B7" s="152">
        <v>3118325.7480000001</v>
      </c>
      <c r="C7" s="159">
        <f t="shared" si="0"/>
        <v>4.3258567891176589E-2</v>
      </c>
    </row>
    <row r="8" spans="1:3" x14ac:dyDescent="0.3">
      <c r="A8" s="60" t="s">
        <v>264</v>
      </c>
      <c r="B8" s="152">
        <v>4755915.648</v>
      </c>
      <c r="C8" s="159">
        <f t="shared" si="0"/>
        <v>6.5975820542696267E-2</v>
      </c>
    </row>
    <row r="9" spans="1:3" x14ac:dyDescent="0.3">
      <c r="A9" s="60" t="s">
        <v>265</v>
      </c>
      <c r="B9" s="152">
        <v>4578520.3660000004</v>
      </c>
      <c r="C9" s="159">
        <f t="shared" si="0"/>
        <v>6.3514927592402931E-2</v>
      </c>
    </row>
    <row r="10" spans="1:3" x14ac:dyDescent="0.3">
      <c r="A10" s="60" t="s">
        <v>266</v>
      </c>
      <c r="B10" s="152">
        <v>2418617.1460000002</v>
      </c>
      <c r="C10" s="159">
        <f t="shared" si="0"/>
        <v>3.3551951421402548E-2</v>
      </c>
    </row>
    <row r="11" spans="1:3" x14ac:dyDescent="0.3">
      <c r="A11" s="60" t="s">
        <v>267</v>
      </c>
      <c r="B11" s="152">
        <v>9841734.9100000001</v>
      </c>
      <c r="C11" s="159">
        <f t="shared" si="0"/>
        <v>0.13652818601271982</v>
      </c>
    </row>
    <row r="12" spans="1:3" x14ac:dyDescent="0.3">
      <c r="B12" s="157">
        <f>SUM(B5:B11)</f>
        <v>72085737</v>
      </c>
      <c r="C12" s="158">
        <f>SUM(C5:C11)</f>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1ABF-B7B5-4CBC-A5A2-E59304B0F840}">
  <dimension ref="B3:D105"/>
  <sheetViews>
    <sheetView topLeftCell="A74" workbookViewId="0">
      <selection activeCell="C105" sqref="C105"/>
    </sheetView>
  </sheetViews>
  <sheetFormatPr baseColWidth="10" defaultColWidth="11.44140625" defaultRowHeight="14.4" x14ac:dyDescent="0.3"/>
  <cols>
    <col min="2" max="2" width="54.6640625" customWidth="1"/>
    <col min="3" max="4" width="15.109375" bestFit="1" customWidth="1"/>
    <col min="5" max="5" width="16.109375" bestFit="1" customWidth="1"/>
    <col min="6" max="6" width="14.5546875" bestFit="1" customWidth="1"/>
    <col min="8" max="10" width="12.44140625" bestFit="1" customWidth="1"/>
    <col min="11" max="11" width="9.44140625" bestFit="1" customWidth="1"/>
  </cols>
  <sheetData>
    <row r="3" spans="2:4" x14ac:dyDescent="0.3">
      <c r="B3" s="266" t="s">
        <v>268</v>
      </c>
      <c r="C3" s="161">
        <v>31122025</v>
      </c>
      <c r="D3" s="161">
        <v>31122024</v>
      </c>
    </row>
    <row r="4" spans="2:4" x14ac:dyDescent="0.3">
      <c r="B4" s="266"/>
      <c r="C4" s="160" t="s">
        <v>234</v>
      </c>
      <c r="D4" s="160" t="s">
        <v>234</v>
      </c>
    </row>
    <row r="5" spans="2:4" x14ac:dyDescent="0.3">
      <c r="B5" s="168" t="s">
        <v>269</v>
      </c>
      <c r="C5" s="163" t="s">
        <v>230</v>
      </c>
      <c r="D5" s="163" t="s">
        <v>230</v>
      </c>
    </row>
    <row r="6" spans="2:4" x14ac:dyDescent="0.3">
      <c r="B6" s="169" t="s">
        <v>270</v>
      </c>
      <c r="C6" s="164">
        <v>3756241</v>
      </c>
      <c r="D6" s="164">
        <v>4442419</v>
      </c>
    </row>
    <row r="7" spans="2:4" x14ac:dyDescent="0.3">
      <c r="B7" s="169" t="s">
        <v>271</v>
      </c>
      <c r="C7" s="164">
        <v>9341713</v>
      </c>
      <c r="D7" s="164">
        <v>20765999</v>
      </c>
    </row>
    <row r="8" spans="2:4" x14ac:dyDescent="0.3">
      <c r="B8" s="169" t="s">
        <v>272</v>
      </c>
      <c r="C8" s="164" t="s">
        <v>273</v>
      </c>
      <c r="D8" s="164">
        <v>555099</v>
      </c>
    </row>
    <row r="9" spans="2:4" x14ac:dyDescent="0.3">
      <c r="B9" s="169" t="s">
        <v>274</v>
      </c>
      <c r="C9" s="164">
        <v>46656832</v>
      </c>
      <c r="D9" s="164">
        <v>30197249</v>
      </c>
    </row>
    <row r="10" spans="2:4" x14ac:dyDescent="0.3">
      <c r="B10" s="169" t="s">
        <v>275</v>
      </c>
      <c r="C10" s="164">
        <v>13665</v>
      </c>
      <c r="D10" s="164">
        <v>13665</v>
      </c>
    </row>
    <row r="11" spans="2:4" x14ac:dyDescent="0.3">
      <c r="B11" s="169" t="s">
        <v>276</v>
      </c>
      <c r="C11" s="164">
        <v>329107</v>
      </c>
      <c r="D11" s="164">
        <v>352742</v>
      </c>
    </row>
    <row r="12" spans="2:4" x14ac:dyDescent="0.3">
      <c r="B12" s="169" t="s">
        <v>277</v>
      </c>
      <c r="C12" s="163" t="s">
        <v>273</v>
      </c>
      <c r="D12" s="163" t="s">
        <v>273</v>
      </c>
    </row>
    <row r="13" spans="2:4" x14ac:dyDescent="0.3">
      <c r="B13" s="169" t="s">
        <v>278</v>
      </c>
      <c r="C13" s="163" t="s">
        <v>273</v>
      </c>
      <c r="D13" s="164">
        <v>122760</v>
      </c>
    </row>
    <row r="14" spans="2:4" ht="27" x14ac:dyDescent="0.3">
      <c r="B14" s="169" t="s">
        <v>279</v>
      </c>
      <c r="C14" s="163" t="s">
        <v>273</v>
      </c>
      <c r="D14" s="163" t="s">
        <v>273</v>
      </c>
    </row>
    <row r="15" spans="2:4" ht="15" thickBot="1" x14ac:dyDescent="0.35">
      <c r="B15" s="170" t="s">
        <v>280</v>
      </c>
      <c r="C15" s="165">
        <v>60097558</v>
      </c>
      <c r="D15" s="165">
        <v>56449933</v>
      </c>
    </row>
    <row r="16" spans="2:4" x14ac:dyDescent="0.3">
      <c r="B16" s="168" t="s">
        <v>281</v>
      </c>
      <c r="C16" s="163" t="s">
        <v>230</v>
      </c>
      <c r="D16" s="163" t="s">
        <v>230</v>
      </c>
    </row>
    <row r="17" spans="2:4" x14ac:dyDescent="0.3">
      <c r="B17" s="169" t="s">
        <v>282</v>
      </c>
      <c r="C17" s="163" t="s">
        <v>273</v>
      </c>
      <c r="D17" s="163" t="s">
        <v>273</v>
      </c>
    </row>
    <row r="18" spans="2:4" x14ac:dyDescent="0.3">
      <c r="B18" s="169" t="s">
        <v>283</v>
      </c>
      <c r="C18" s="163" t="s">
        <v>273</v>
      </c>
      <c r="D18" s="163" t="s">
        <v>273</v>
      </c>
    </row>
    <row r="19" spans="2:4" x14ac:dyDescent="0.3">
      <c r="B19" s="169" t="s">
        <v>284</v>
      </c>
      <c r="C19" s="164">
        <v>183395</v>
      </c>
      <c r="D19" s="164">
        <v>277152</v>
      </c>
    </row>
    <row r="20" spans="2:4" x14ac:dyDescent="0.3">
      <c r="B20" s="169" t="s">
        <v>285</v>
      </c>
      <c r="C20" s="163" t="s">
        <v>273</v>
      </c>
      <c r="D20" s="163" t="s">
        <v>273</v>
      </c>
    </row>
    <row r="21" spans="2:4" ht="27" x14ac:dyDescent="0.3">
      <c r="B21" s="169" t="s">
        <v>286</v>
      </c>
      <c r="C21" s="164">
        <v>588481</v>
      </c>
      <c r="D21" s="164">
        <v>398715</v>
      </c>
    </row>
    <row r="22" spans="2:4" x14ac:dyDescent="0.3">
      <c r="B22" s="169" t="s">
        <v>287</v>
      </c>
      <c r="C22" s="163" t="s">
        <v>273</v>
      </c>
      <c r="D22" s="163" t="s">
        <v>273</v>
      </c>
    </row>
    <row r="23" spans="2:4" x14ac:dyDescent="0.3">
      <c r="B23" s="169" t="s">
        <v>288</v>
      </c>
      <c r="C23" s="163" t="s">
        <v>273</v>
      </c>
      <c r="D23" s="163" t="s">
        <v>273</v>
      </c>
    </row>
    <row r="24" spans="2:4" x14ac:dyDescent="0.3">
      <c r="B24" s="169" t="s">
        <v>289</v>
      </c>
      <c r="C24" s="164">
        <v>186687123</v>
      </c>
      <c r="D24" s="164">
        <v>188488751</v>
      </c>
    </row>
    <row r="25" spans="2:4" x14ac:dyDescent="0.3">
      <c r="B25" s="169" t="s">
        <v>290</v>
      </c>
      <c r="C25" s="163" t="s">
        <v>273</v>
      </c>
      <c r="D25" s="163" t="s">
        <v>273</v>
      </c>
    </row>
    <row r="26" spans="2:4" x14ac:dyDescent="0.3">
      <c r="B26" s="169" t="s">
        <v>291</v>
      </c>
      <c r="C26" s="163" t="s">
        <v>273</v>
      </c>
      <c r="D26" s="163" t="s">
        <v>273</v>
      </c>
    </row>
    <row r="27" spans="2:4" x14ac:dyDescent="0.3">
      <c r="B27" s="169" t="s">
        <v>292</v>
      </c>
      <c r="C27" s="164">
        <v>2895938</v>
      </c>
      <c r="D27" s="164">
        <v>3126609</v>
      </c>
    </row>
    <row r="28" spans="2:4" x14ac:dyDescent="0.3">
      <c r="B28" s="169" t="s">
        <v>293</v>
      </c>
      <c r="C28" s="163" t="s">
        <v>273</v>
      </c>
      <c r="D28" s="163" t="s">
        <v>273</v>
      </c>
    </row>
    <row r="29" spans="2:4" x14ac:dyDescent="0.3">
      <c r="B29" s="169" t="s">
        <v>294</v>
      </c>
      <c r="C29" s="163" t="s">
        <v>273</v>
      </c>
      <c r="D29" s="163" t="s">
        <v>273</v>
      </c>
    </row>
    <row r="30" spans="2:4" ht="15" thickBot="1" x14ac:dyDescent="0.35">
      <c r="B30" s="170" t="s">
        <v>295</v>
      </c>
      <c r="C30" s="165">
        <v>190354937</v>
      </c>
      <c r="D30" s="165">
        <v>192291227</v>
      </c>
    </row>
    <row r="31" spans="2:4" x14ac:dyDescent="0.3">
      <c r="B31" s="168" t="s">
        <v>230</v>
      </c>
      <c r="C31" s="163" t="s">
        <v>230</v>
      </c>
      <c r="D31" s="163" t="s">
        <v>230</v>
      </c>
    </row>
    <row r="32" spans="2:4" x14ac:dyDescent="0.3">
      <c r="B32" s="168" t="s">
        <v>230</v>
      </c>
      <c r="C32" s="166">
        <v>0.75</v>
      </c>
      <c r="D32" s="166">
        <v>0.76</v>
      </c>
    </row>
    <row r="33" spans="2:4" x14ac:dyDescent="0.3">
      <c r="B33" s="169" t="s">
        <v>230</v>
      </c>
      <c r="C33" s="163" t="s">
        <v>230</v>
      </c>
      <c r="D33" s="163" t="s">
        <v>230</v>
      </c>
    </row>
    <row r="34" spans="2:4" ht="15" thickBot="1" x14ac:dyDescent="0.35">
      <c r="B34" s="170" t="s">
        <v>296</v>
      </c>
      <c r="C34" s="165">
        <v>250452495</v>
      </c>
      <c r="D34" s="165">
        <v>248741160</v>
      </c>
    </row>
    <row r="35" spans="2:4" x14ac:dyDescent="0.3">
      <c r="B35" s="169" t="s">
        <v>230</v>
      </c>
      <c r="C35" s="163" t="s">
        <v>230</v>
      </c>
      <c r="D35" s="163" t="s">
        <v>230</v>
      </c>
    </row>
    <row r="36" spans="2:4" x14ac:dyDescent="0.3">
      <c r="B36" s="266" t="s">
        <v>297</v>
      </c>
      <c r="C36" s="161">
        <v>31122025</v>
      </c>
      <c r="D36" s="161">
        <v>31122024</v>
      </c>
    </row>
    <row r="37" spans="2:4" x14ac:dyDescent="0.3">
      <c r="B37" s="266"/>
      <c r="C37" s="160" t="s">
        <v>234</v>
      </c>
      <c r="D37" s="160" t="s">
        <v>234</v>
      </c>
    </row>
    <row r="38" spans="2:4" x14ac:dyDescent="0.3">
      <c r="B38" s="168" t="s">
        <v>298</v>
      </c>
      <c r="C38" s="163" t="s">
        <v>230</v>
      </c>
      <c r="D38" s="163" t="s">
        <v>230</v>
      </c>
    </row>
    <row r="39" spans="2:4" x14ac:dyDescent="0.3">
      <c r="B39" s="169" t="s">
        <v>299</v>
      </c>
      <c r="C39" s="164">
        <v>12790975</v>
      </c>
      <c r="D39" s="164">
        <v>21380313</v>
      </c>
    </row>
    <row r="40" spans="2:4" x14ac:dyDescent="0.3">
      <c r="B40" s="169" t="s">
        <v>300</v>
      </c>
      <c r="C40" s="164">
        <v>305717</v>
      </c>
      <c r="D40" s="164">
        <v>286900</v>
      </c>
    </row>
    <row r="41" spans="2:4" ht="27" x14ac:dyDescent="0.3">
      <c r="B41" s="169" t="s">
        <v>301</v>
      </c>
      <c r="C41" s="164">
        <v>10419687</v>
      </c>
      <c r="D41" s="164">
        <v>8496736</v>
      </c>
    </row>
    <row r="42" spans="2:4" x14ac:dyDescent="0.3">
      <c r="B42" s="169" t="s">
        <v>302</v>
      </c>
      <c r="C42" s="163" t="s">
        <v>273</v>
      </c>
      <c r="D42" s="163" t="s">
        <v>273</v>
      </c>
    </row>
    <row r="43" spans="2:4" x14ac:dyDescent="0.3">
      <c r="B43" s="169" t="s">
        <v>303</v>
      </c>
      <c r="C43" s="164">
        <v>3670524</v>
      </c>
      <c r="D43" s="164">
        <v>2770391</v>
      </c>
    </row>
    <row r="44" spans="2:4" x14ac:dyDescent="0.3">
      <c r="B44" s="169" t="s">
        <v>304</v>
      </c>
      <c r="C44" s="164">
        <v>720392</v>
      </c>
      <c r="D44" s="164">
        <v>559047</v>
      </c>
    </row>
    <row r="45" spans="2:4" x14ac:dyDescent="0.3">
      <c r="B45" s="169" t="s">
        <v>305</v>
      </c>
      <c r="C45" s="164">
        <v>32987</v>
      </c>
      <c r="D45" s="164">
        <v>5888</v>
      </c>
    </row>
    <row r="46" spans="2:4" x14ac:dyDescent="0.3">
      <c r="B46" s="169" t="s">
        <v>306</v>
      </c>
      <c r="C46" s="164">
        <v>20396218</v>
      </c>
      <c r="D46" s="164">
        <v>24655454</v>
      </c>
    </row>
    <row r="47" spans="2:4" ht="27" x14ac:dyDescent="0.3">
      <c r="B47" s="169" t="s">
        <v>307</v>
      </c>
      <c r="C47" s="163" t="s">
        <v>273</v>
      </c>
      <c r="D47" s="163" t="s">
        <v>273</v>
      </c>
    </row>
    <row r="48" spans="2:4" ht="15" thickBot="1" x14ac:dyDescent="0.35">
      <c r="B48" s="170" t="s">
        <v>308</v>
      </c>
      <c r="C48" s="165">
        <v>48336500</v>
      </c>
      <c r="D48" s="165">
        <v>58154729</v>
      </c>
    </row>
    <row r="49" spans="2:4" x14ac:dyDescent="0.3">
      <c r="B49" s="168" t="s">
        <v>309</v>
      </c>
      <c r="C49" s="163" t="s">
        <v>230</v>
      </c>
      <c r="D49" s="163" t="s">
        <v>230</v>
      </c>
    </row>
    <row r="50" spans="2:4" x14ac:dyDescent="0.3">
      <c r="B50" s="169" t="s">
        <v>310</v>
      </c>
      <c r="C50" s="164">
        <v>33007631</v>
      </c>
      <c r="D50" s="164">
        <v>21661949</v>
      </c>
    </row>
    <row r="51" spans="2:4" x14ac:dyDescent="0.3">
      <c r="B51" s="169" t="s">
        <v>311</v>
      </c>
      <c r="C51" s="164">
        <v>2642063</v>
      </c>
      <c r="D51" s="164">
        <v>2850485</v>
      </c>
    </row>
    <row r="52" spans="2:4" ht="27" x14ac:dyDescent="0.3">
      <c r="B52" s="169" t="s">
        <v>312</v>
      </c>
      <c r="C52" s="163" t="s">
        <v>273</v>
      </c>
      <c r="D52" s="163" t="s">
        <v>273</v>
      </c>
    </row>
    <row r="53" spans="2:4" x14ac:dyDescent="0.3">
      <c r="B53" s="169" t="s">
        <v>313</v>
      </c>
      <c r="C53" s="163" t="s">
        <v>273</v>
      </c>
      <c r="D53" s="163" t="s">
        <v>273</v>
      </c>
    </row>
    <row r="54" spans="2:4" x14ac:dyDescent="0.3">
      <c r="B54" s="169" t="s">
        <v>314</v>
      </c>
      <c r="C54" s="163" t="s">
        <v>273</v>
      </c>
      <c r="D54" s="163" t="s">
        <v>273</v>
      </c>
    </row>
    <row r="55" spans="2:4" x14ac:dyDescent="0.3">
      <c r="B55" s="169" t="s">
        <v>315</v>
      </c>
      <c r="C55" s="163" t="s">
        <v>273</v>
      </c>
      <c r="D55" s="163" t="s">
        <v>273</v>
      </c>
    </row>
    <row r="56" spans="2:4" x14ac:dyDescent="0.3">
      <c r="B56" s="169" t="s">
        <v>316</v>
      </c>
      <c r="C56" s="163" t="s">
        <v>273</v>
      </c>
      <c r="D56" s="163" t="s">
        <v>273</v>
      </c>
    </row>
    <row r="57" spans="2:4" x14ac:dyDescent="0.3">
      <c r="B57" s="169" t="s">
        <v>317</v>
      </c>
      <c r="C57" s="163" t="s">
        <v>273</v>
      </c>
      <c r="D57" s="163" t="s">
        <v>273</v>
      </c>
    </row>
    <row r="58" spans="2:4" ht="15" thickBot="1" x14ac:dyDescent="0.35">
      <c r="B58" s="168" t="s">
        <v>318</v>
      </c>
      <c r="C58" s="165">
        <v>35649694</v>
      </c>
      <c r="D58" s="165">
        <v>24512434</v>
      </c>
    </row>
    <row r="59" spans="2:4" ht="15" thickBot="1" x14ac:dyDescent="0.35">
      <c r="B59" s="170" t="s">
        <v>319</v>
      </c>
      <c r="C59" s="165">
        <v>83986194</v>
      </c>
      <c r="D59" s="165">
        <v>82667163</v>
      </c>
    </row>
    <row r="60" spans="2:4" x14ac:dyDescent="0.3">
      <c r="B60" s="168" t="s">
        <v>320</v>
      </c>
      <c r="C60" s="163" t="s">
        <v>230</v>
      </c>
      <c r="D60" s="163" t="s">
        <v>230</v>
      </c>
    </row>
    <row r="61" spans="2:4" x14ac:dyDescent="0.3">
      <c r="B61" s="169" t="s">
        <v>321</v>
      </c>
      <c r="C61" s="164">
        <v>11250952</v>
      </c>
      <c r="D61" s="164">
        <v>11250952</v>
      </c>
    </row>
    <row r="62" spans="2:4" x14ac:dyDescent="0.3">
      <c r="B62" s="169" t="s">
        <v>322</v>
      </c>
      <c r="C62" s="164">
        <v>49617662</v>
      </c>
      <c r="D62" s="164">
        <v>49225358</v>
      </c>
    </row>
    <row r="63" spans="2:4" x14ac:dyDescent="0.3">
      <c r="B63" s="169" t="s">
        <v>323</v>
      </c>
      <c r="C63" s="164">
        <v>105597687</v>
      </c>
      <c r="D63" s="164">
        <v>105597687</v>
      </c>
    </row>
    <row r="64" spans="2:4" ht="15" thickBot="1" x14ac:dyDescent="0.35">
      <c r="B64" s="168" t="s">
        <v>324</v>
      </c>
      <c r="C64" s="165">
        <v>166466301</v>
      </c>
      <c r="D64" s="165">
        <v>166073997</v>
      </c>
    </row>
    <row r="65" spans="2:4" x14ac:dyDescent="0.3">
      <c r="B65" s="169" t="s">
        <v>325</v>
      </c>
      <c r="C65" s="163" t="s">
        <v>273</v>
      </c>
      <c r="D65" s="163" t="s">
        <v>273</v>
      </c>
    </row>
    <row r="66" spans="2:4" ht="15" thickBot="1" x14ac:dyDescent="0.35">
      <c r="B66" s="170" t="s">
        <v>326</v>
      </c>
      <c r="C66" s="165">
        <v>166466301</v>
      </c>
      <c r="D66" s="165">
        <v>166073997</v>
      </c>
    </row>
    <row r="67" spans="2:4" ht="15" thickBot="1" x14ac:dyDescent="0.35">
      <c r="B67" s="171" t="s">
        <v>327</v>
      </c>
      <c r="C67" s="165">
        <v>250452495</v>
      </c>
      <c r="D67" s="165">
        <v>248741160</v>
      </c>
    </row>
    <row r="70" spans="2:4" x14ac:dyDescent="0.3">
      <c r="B70" s="266" t="s">
        <v>328</v>
      </c>
      <c r="C70" s="160" t="s">
        <v>329</v>
      </c>
      <c r="D70" s="160" t="s">
        <v>329</v>
      </c>
    </row>
    <row r="71" spans="2:4" x14ac:dyDescent="0.3">
      <c r="B71" s="266"/>
      <c r="C71" s="161">
        <v>31122025</v>
      </c>
      <c r="D71" s="161">
        <v>31122024</v>
      </c>
    </row>
    <row r="72" spans="2:4" ht="15" thickBot="1" x14ac:dyDescent="0.35">
      <c r="B72" s="267"/>
      <c r="C72" s="172" t="s">
        <v>234</v>
      </c>
      <c r="D72" s="172" t="s">
        <v>234</v>
      </c>
    </row>
    <row r="73" spans="2:4" x14ac:dyDescent="0.3">
      <c r="B73" s="169" t="s">
        <v>330</v>
      </c>
      <c r="C73" s="164">
        <v>108104171</v>
      </c>
      <c r="D73" s="164">
        <v>103431395</v>
      </c>
    </row>
    <row r="74" spans="2:4" ht="15" thickBot="1" x14ac:dyDescent="0.35">
      <c r="B74" s="169" t="s">
        <v>331</v>
      </c>
      <c r="C74" s="174">
        <v>-58771947</v>
      </c>
      <c r="D74" s="174">
        <v>-57289087</v>
      </c>
    </row>
    <row r="75" spans="2:4" ht="15" thickBot="1" x14ac:dyDescent="0.35">
      <c r="B75" s="170" t="s">
        <v>332</v>
      </c>
      <c r="C75" s="165">
        <v>49332224</v>
      </c>
      <c r="D75" s="165">
        <v>46142308</v>
      </c>
    </row>
    <row r="76" spans="2:4" x14ac:dyDescent="0.3">
      <c r="B76" s="168" t="s">
        <v>230</v>
      </c>
      <c r="C76" s="162" t="s">
        <v>230</v>
      </c>
      <c r="D76" s="162" t="s">
        <v>230</v>
      </c>
    </row>
    <row r="77" spans="2:4" x14ac:dyDescent="0.3">
      <c r="B77" s="169" t="s">
        <v>333</v>
      </c>
      <c r="C77" s="164">
        <v>138543</v>
      </c>
      <c r="D77" s="164">
        <v>196549</v>
      </c>
    </row>
    <row r="78" spans="2:4" x14ac:dyDescent="0.3">
      <c r="B78" s="169" t="s">
        <v>252</v>
      </c>
      <c r="C78" s="164">
        <v>790236</v>
      </c>
      <c r="D78" s="164">
        <v>725217</v>
      </c>
    </row>
    <row r="79" spans="2:4" x14ac:dyDescent="0.3">
      <c r="B79" s="169" t="s">
        <v>334</v>
      </c>
      <c r="C79" s="164">
        <v>-47248747</v>
      </c>
      <c r="D79" s="164">
        <v>-46082126</v>
      </c>
    </row>
    <row r="80" spans="2:4" x14ac:dyDescent="0.3">
      <c r="B80" s="169" t="s">
        <v>335</v>
      </c>
      <c r="C80" s="164">
        <v>-2547621</v>
      </c>
      <c r="D80" s="164">
        <v>-2652020</v>
      </c>
    </row>
    <row r="81" spans="2:4" x14ac:dyDescent="0.3">
      <c r="B81" s="169" t="s">
        <v>336</v>
      </c>
      <c r="C81" s="164">
        <v>-10653</v>
      </c>
      <c r="D81" s="164">
        <v>-23483</v>
      </c>
    </row>
    <row r="82" spans="2:4" x14ac:dyDescent="0.3">
      <c r="B82" s="169" t="s">
        <v>337</v>
      </c>
      <c r="C82" s="163" t="s">
        <v>338</v>
      </c>
      <c r="D82" s="163" t="s">
        <v>338</v>
      </c>
    </row>
    <row r="83" spans="2:4" x14ac:dyDescent="0.3">
      <c r="B83" s="169" t="s">
        <v>339</v>
      </c>
      <c r="C83" s="164">
        <v>-251443</v>
      </c>
      <c r="D83" s="164">
        <v>-361716</v>
      </c>
    </row>
    <row r="84" spans="2:4" ht="15" thickBot="1" x14ac:dyDescent="0.35">
      <c r="B84" s="169" t="s">
        <v>340</v>
      </c>
      <c r="C84" s="164">
        <v>189765</v>
      </c>
      <c r="D84" s="164">
        <v>53450</v>
      </c>
    </row>
    <row r="85" spans="2:4" ht="15" thickBot="1" x14ac:dyDescent="0.35">
      <c r="B85" s="170" t="s">
        <v>341</v>
      </c>
      <c r="C85" s="175">
        <v>392304</v>
      </c>
      <c r="D85" s="175">
        <v>-2001821</v>
      </c>
    </row>
    <row r="86" spans="2:4" x14ac:dyDescent="0.3">
      <c r="B86" s="168" t="s">
        <v>230</v>
      </c>
      <c r="C86" s="162" t="s">
        <v>230</v>
      </c>
      <c r="D86" s="162" t="s">
        <v>230</v>
      </c>
    </row>
    <row r="87" spans="2:4" ht="15" thickBot="1" x14ac:dyDescent="0.35">
      <c r="B87" s="169" t="s">
        <v>342</v>
      </c>
      <c r="C87" s="163" t="s">
        <v>338</v>
      </c>
      <c r="D87" s="163" t="s">
        <v>338</v>
      </c>
    </row>
    <row r="88" spans="2:4" ht="15" thickBot="1" x14ac:dyDescent="0.35">
      <c r="B88" s="170" t="s">
        <v>343</v>
      </c>
      <c r="C88" s="175">
        <v>392304</v>
      </c>
      <c r="D88" s="175">
        <v>-2001821</v>
      </c>
    </row>
    <row r="89" spans="2:4" x14ac:dyDescent="0.3">
      <c r="B89" s="168" t="s">
        <v>344</v>
      </c>
      <c r="C89" s="176">
        <v>392304</v>
      </c>
      <c r="D89" s="176">
        <v>-2001821</v>
      </c>
    </row>
    <row r="90" spans="2:4" x14ac:dyDescent="0.3">
      <c r="B90" s="168" t="s">
        <v>345</v>
      </c>
      <c r="C90" s="162" t="s">
        <v>338</v>
      </c>
      <c r="D90" s="162" t="s">
        <v>338</v>
      </c>
    </row>
    <row r="91" spans="2:4" x14ac:dyDescent="0.3">
      <c r="B91" s="168" t="s">
        <v>346</v>
      </c>
      <c r="C91" s="163" t="s">
        <v>230</v>
      </c>
      <c r="D91" s="163" t="s">
        <v>230</v>
      </c>
    </row>
    <row r="92" spans="2:4" x14ac:dyDescent="0.3">
      <c r="B92" s="169" t="s">
        <v>347</v>
      </c>
      <c r="C92" s="164">
        <v>392304</v>
      </c>
      <c r="D92" s="164">
        <v>-2001821</v>
      </c>
    </row>
    <row r="93" spans="2:4" ht="15" thickBot="1" x14ac:dyDescent="0.35">
      <c r="B93" s="169" t="s">
        <v>325</v>
      </c>
      <c r="C93" s="163" t="s">
        <v>338</v>
      </c>
      <c r="D93" s="163" t="s">
        <v>338</v>
      </c>
    </row>
    <row r="94" spans="2:4" ht="15" thickBot="1" x14ac:dyDescent="0.35">
      <c r="B94" s="170" t="s">
        <v>343</v>
      </c>
      <c r="C94" s="175">
        <v>392304</v>
      </c>
      <c r="D94" s="175">
        <v>-2001821</v>
      </c>
    </row>
    <row r="95" spans="2:4" x14ac:dyDescent="0.3">
      <c r="B95" s="169" t="s">
        <v>348</v>
      </c>
      <c r="C95" s="163" t="s">
        <v>338</v>
      </c>
      <c r="D95" s="163" t="s">
        <v>338</v>
      </c>
    </row>
    <row r="96" spans="2:4" x14ac:dyDescent="0.3">
      <c r="B96" s="169" t="s">
        <v>349</v>
      </c>
      <c r="C96" s="163" t="s">
        <v>338</v>
      </c>
      <c r="D96" s="163" t="s">
        <v>338</v>
      </c>
    </row>
    <row r="97" spans="2:4" x14ac:dyDescent="0.3">
      <c r="B97" s="169" t="s">
        <v>350</v>
      </c>
      <c r="C97" s="163" t="s">
        <v>338</v>
      </c>
      <c r="D97" s="163" t="s">
        <v>338</v>
      </c>
    </row>
    <row r="98" spans="2:4" x14ac:dyDescent="0.3">
      <c r="B98" s="169" t="s">
        <v>351</v>
      </c>
      <c r="C98" s="163" t="s">
        <v>338</v>
      </c>
      <c r="D98" s="163" t="s">
        <v>338</v>
      </c>
    </row>
    <row r="99" spans="2:4" ht="15" thickBot="1" x14ac:dyDescent="0.35">
      <c r="B99" s="169" t="s">
        <v>352</v>
      </c>
      <c r="C99" s="173" t="s">
        <v>338</v>
      </c>
      <c r="D99" s="173" t="s">
        <v>338</v>
      </c>
    </row>
    <row r="100" spans="2:4" ht="15" thickBot="1" x14ac:dyDescent="0.35">
      <c r="B100" s="170" t="s">
        <v>353</v>
      </c>
      <c r="C100" s="167" t="s">
        <v>338</v>
      </c>
      <c r="D100" s="167" t="s">
        <v>338</v>
      </c>
    </row>
    <row r="101" spans="2:4" x14ac:dyDescent="0.3">
      <c r="B101" s="168" t="s">
        <v>230</v>
      </c>
      <c r="C101" s="162" t="s">
        <v>230</v>
      </c>
      <c r="D101" s="162" t="s">
        <v>230</v>
      </c>
    </row>
    <row r="102" spans="2:4" x14ac:dyDescent="0.3">
      <c r="B102" s="168" t="s">
        <v>354</v>
      </c>
      <c r="C102" s="162" t="s">
        <v>230</v>
      </c>
      <c r="D102" s="162" t="s">
        <v>230</v>
      </c>
    </row>
    <row r="103" spans="2:4" x14ac:dyDescent="0.3">
      <c r="B103" s="169" t="s">
        <v>347</v>
      </c>
      <c r="C103" s="164">
        <v>392304</v>
      </c>
      <c r="D103" s="164">
        <v>-2001821</v>
      </c>
    </row>
    <row r="104" spans="2:4" ht="15" thickBot="1" x14ac:dyDescent="0.35">
      <c r="B104" s="169" t="s">
        <v>325</v>
      </c>
      <c r="C104" s="173" t="s">
        <v>338</v>
      </c>
      <c r="D104" s="173" t="s">
        <v>338</v>
      </c>
    </row>
    <row r="105" spans="2:4" ht="15" thickBot="1" x14ac:dyDescent="0.35">
      <c r="B105" s="170" t="s">
        <v>355</v>
      </c>
      <c r="C105" s="177">
        <v>392304</v>
      </c>
      <c r="D105" s="177">
        <v>-2001821</v>
      </c>
    </row>
  </sheetData>
  <mergeCells count="3">
    <mergeCell ref="B70:B72"/>
    <mergeCell ref="B3:B4"/>
    <mergeCell ref="B36:B3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FCE85-0436-4C21-ADF2-8169D234FDDE}">
  <dimension ref="B2:F33"/>
  <sheetViews>
    <sheetView topLeftCell="A14" workbookViewId="0">
      <selection activeCell="B35" sqref="B35"/>
    </sheetView>
  </sheetViews>
  <sheetFormatPr baseColWidth="10" defaultColWidth="11.44140625" defaultRowHeight="14.4" x14ac:dyDescent="0.3"/>
  <cols>
    <col min="2" max="2" width="36.5546875" bestFit="1" customWidth="1"/>
    <col min="3" max="3" width="11.6640625" bestFit="1" customWidth="1"/>
    <col min="4" max="6" width="13.44140625" bestFit="1" customWidth="1"/>
    <col min="7" max="8" width="36.5546875" bestFit="1" customWidth="1"/>
  </cols>
  <sheetData>
    <row r="2" spans="2:5" ht="18" x14ac:dyDescent="0.35">
      <c r="B2" s="229" t="s">
        <v>356</v>
      </c>
    </row>
    <row r="4" spans="2:5" x14ac:dyDescent="0.3">
      <c r="B4" s="225" t="s">
        <v>357</v>
      </c>
    </row>
    <row r="5" spans="2:5" x14ac:dyDescent="0.3">
      <c r="B5" t="s">
        <v>358</v>
      </c>
    </row>
    <row r="6" spans="2:5" x14ac:dyDescent="0.3">
      <c r="B6" t="s">
        <v>359</v>
      </c>
    </row>
    <row r="9" spans="2:5" x14ac:dyDescent="0.3">
      <c r="B9" s="221" t="s">
        <v>360</v>
      </c>
      <c r="C9" s="226">
        <v>2024</v>
      </c>
      <c r="D9" s="226">
        <v>2025</v>
      </c>
      <c r="E9" s="226" t="s">
        <v>361</v>
      </c>
    </row>
    <row r="10" spans="2:5" x14ac:dyDescent="0.3">
      <c r="B10" s="223" t="s">
        <v>362</v>
      </c>
      <c r="C10" s="227">
        <v>11.494</v>
      </c>
      <c r="D10" s="227" t="s">
        <v>363</v>
      </c>
      <c r="E10" s="227" t="s">
        <v>364</v>
      </c>
    </row>
    <row r="11" spans="2:5" x14ac:dyDescent="0.3">
      <c r="B11" s="223" t="s">
        <v>365</v>
      </c>
      <c r="C11" s="227" t="s">
        <v>366</v>
      </c>
      <c r="D11" s="227" t="s">
        <v>367</v>
      </c>
      <c r="E11" s="227" t="s">
        <v>368</v>
      </c>
    </row>
    <row r="12" spans="2:5" x14ac:dyDescent="0.3">
      <c r="B12" s="223" t="s">
        <v>369</v>
      </c>
      <c r="C12" s="227" t="s">
        <v>370</v>
      </c>
      <c r="D12" s="227" t="s">
        <v>371</v>
      </c>
      <c r="E12" s="227" t="s">
        <v>372</v>
      </c>
    </row>
    <row r="13" spans="2:5" x14ac:dyDescent="0.3">
      <c r="B13" s="223" t="s">
        <v>373</v>
      </c>
      <c r="C13" s="227" t="s">
        <v>374</v>
      </c>
      <c r="D13" s="227" t="s">
        <v>375</v>
      </c>
      <c r="E13" s="227" t="s">
        <v>376</v>
      </c>
    </row>
    <row r="14" spans="2:5" x14ac:dyDescent="0.3">
      <c r="B14" s="224" t="s">
        <v>361</v>
      </c>
      <c r="C14" s="228" t="s">
        <v>377</v>
      </c>
      <c r="D14" s="228" t="s">
        <v>378</v>
      </c>
      <c r="E14" s="228" t="s">
        <v>379</v>
      </c>
    </row>
    <row r="16" spans="2:5" ht="18" x14ac:dyDescent="0.35">
      <c r="B16" s="229" t="s">
        <v>380</v>
      </c>
    </row>
    <row r="18" spans="2:6" x14ac:dyDescent="0.3">
      <c r="B18" s="225" t="s">
        <v>63</v>
      </c>
    </row>
    <row r="19" spans="2:6" x14ac:dyDescent="0.3">
      <c r="B19" s="225"/>
    </row>
    <row r="20" spans="2:6" x14ac:dyDescent="0.3">
      <c r="B20" t="s">
        <v>381</v>
      </c>
    </row>
    <row r="21" spans="2:6" x14ac:dyDescent="0.3">
      <c r="B21" t="s">
        <v>382</v>
      </c>
    </row>
    <row r="23" spans="2:6" x14ac:dyDescent="0.3">
      <c r="B23" s="221" t="s">
        <v>360</v>
      </c>
      <c r="C23" s="222">
        <v>2024</v>
      </c>
      <c r="D23" s="222">
        <v>2025</v>
      </c>
      <c r="E23" s="222">
        <v>2026</v>
      </c>
      <c r="F23" s="222" t="s">
        <v>361</v>
      </c>
    </row>
    <row r="24" spans="2:6" x14ac:dyDescent="0.3">
      <c r="B24" s="223" t="s">
        <v>362</v>
      </c>
      <c r="C24" s="223">
        <v>0</v>
      </c>
      <c r="D24" s="223">
        <v>0</v>
      </c>
      <c r="E24" s="223" t="s">
        <v>383</v>
      </c>
      <c r="F24" s="223" t="s">
        <v>383</v>
      </c>
    </row>
    <row r="25" spans="2:6" x14ac:dyDescent="0.3">
      <c r="B25" s="223" t="s">
        <v>365</v>
      </c>
      <c r="C25" s="223">
        <v>0</v>
      </c>
      <c r="D25" s="223" t="s">
        <v>384</v>
      </c>
      <c r="E25" s="223" t="s">
        <v>385</v>
      </c>
      <c r="F25" s="223" t="s">
        <v>386</v>
      </c>
    </row>
    <row r="26" spans="2:6" x14ac:dyDescent="0.3">
      <c r="B26" s="223" t="s">
        <v>369</v>
      </c>
      <c r="C26" s="223" t="s">
        <v>377</v>
      </c>
      <c r="D26" s="223" t="s">
        <v>387</v>
      </c>
      <c r="E26" s="223">
        <v>0</v>
      </c>
      <c r="F26" s="223" t="s">
        <v>388</v>
      </c>
    </row>
    <row r="27" spans="2:6" x14ac:dyDescent="0.3">
      <c r="B27" s="223" t="s">
        <v>373</v>
      </c>
      <c r="C27" s="223">
        <v>0</v>
      </c>
      <c r="D27" s="223">
        <v>0</v>
      </c>
      <c r="E27" s="223" t="s">
        <v>389</v>
      </c>
      <c r="F27" s="223" t="s">
        <v>389</v>
      </c>
    </row>
    <row r="28" spans="2:6" x14ac:dyDescent="0.3">
      <c r="B28" s="224" t="s">
        <v>361</v>
      </c>
      <c r="C28" s="224" t="s">
        <v>377</v>
      </c>
      <c r="D28" s="224" t="s">
        <v>378</v>
      </c>
      <c r="E28" s="224" t="s">
        <v>390</v>
      </c>
      <c r="F28" s="224" t="s">
        <v>391</v>
      </c>
    </row>
    <row r="31" spans="2:6" x14ac:dyDescent="0.3">
      <c r="B31" t="s">
        <v>392</v>
      </c>
    </row>
    <row r="32" spans="2:6" x14ac:dyDescent="0.3">
      <c r="B32" t="s">
        <v>393</v>
      </c>
    </row>
    <row r="33" spans="2:2" x14ac:dyDescent="0.3">
      <c r="B33" t="s">
        <v>394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a87e25-805d-4b80-906e-32043c8c84a8">
      <Terms xmlns="http://schemas.microsoft.com/office/infopath/2007/PartnerControls"/>
    </lcf76f155ced4ddcb4097134ff3c332f>
    <TaxCatchAll xmlns="9ba7c0e3-39ca-4e81-b4be-d1228b4936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727BFD8DC62A24B850101B0DB5DE359" ma:contentTypeVersion="10" ma:contentTypeDescription="Crear nuevo documento." ma:contentTypeScope="" ma:versionID="29cb474a98561f5ec0109dc680eb1657">
  <xsd:schema xmlns:xsd="http://www.w3.org/2001/XMLSchema" xmlns:xs="http://www.w3.org/2001/XMLSchema" xmlns:p="http://schemas.microsoft.com/office/2006/metadata/properties" xmlns:ns2="07a87e25-805d-4b80-906e-32043c8c84a8" xmlns:ns3="9ba7c0e3-39ca-4e81-b4be-d1228b49369b" targetNamespace="http://schemas.microsoft.com/office/2006/metadata/properties" ma:root="true" ma:fieldsID="f7f1f3bd3ed49234cb75e9f32a4f1f0a" ns2:_="" ns3:_="">
    <xsd:import namespace="07a87e25-805d-4b80-906e-32043c8c84a8"/>
    <xsd:import namespace="9ba7c0e3-39ca-4e81-b4be-d1228b4936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87e25-805d-4b80-906e-32043c8c8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05287f6-a0ce-4ec6-a30b-593201b7cd1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a7c0e3-39ca-4e81-b4be-d1228b49369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5e04435-0e24-4271-bb42-4008167909d1}" ma:internalName="TaxCatchAll" ma:showField="CatchAllData" ma:web="9ba7c0e3-39ca-4e81-b4be-d1228b493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4F16EC-C848-480F-BA52-A9FEC8E2817B}">
  <ds:schemaRefs>
    <ds:schemaRef ds:uri="http://schemas.microsoft.com/office/2006/metadata/properties"/>
    <ds:schemaRef ds:uri="http://schemas.microsoft.com/office/infopath/2007/PartnerControls"/>
    <ds:schemaRef ds:uri="07a87e25-805d-4b80-906e-32043c8c84a8"/>
    <ds:schemaRef ds:uri="9ba7c0e3-39ca-4e81-b4be-d1228b49369b"/>
  </ds:schemaRefs>
</ds:datastoreItem>
</file>

<file path=customXml/itemProps2.xml><?xml version="1.0" encoding="utf-8"?>
<ds:datastoreItem xmlns:ds="http://schemas.openxmlformats.org/officeDocument/2006/customXml" ds:itemID="{553BA22E-122F-4365-A70D-846648AF3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87e25-805d-4b80-906e-32043c8c84a8"/>
    <ds:schemaRef ds:uri="9ba7c0e3-39ca-4e81-b4be-d1228b4936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235102-B7FE-40FE-B401-F25D7FFEF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Preguntas y Respuestas</vt:lpstr>
      <vt:lpstr>Anexo 1</vt:lpstr>
      <vt:lpstr>Anexo 2</vt:lpstr>
      <vt:lpstr>Anexo 3</vt:lpstr>
      <vt:lpstr>Anexo 4</vt:lpstr>
      <vt:lpstr>Anexo 5</vt:lpstr>
      <vt:lpstr>Anexo 6</vt:lpstr>
      <vt:lpstr>Anexo 7</vt:lpstr>
      <vt:lpstr>Anexo 8</vt:lpstr>
      <vt:lpstr>Anexo 9</vt:lpstr>
      <vt:lpstr>Anexo 10</vt:lpstr>
      <vt:lpstr>Anexo 11</vt:lpstr>
      <vt:lpstr>Anexo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Francisca Rojas Maturana</dc:creator>
  <cp:keywords/>
  <dc:description/>
  <cp:lastModifiedBy>kimberly Catalan</cp:lastModifiedBy>
  <cp:revision/>
  <dcterms:created xsi:type="dcterms:W3CDTF">2026-03-10T12:16:32Z</dcterms:created>
  <dcterms:modified xsi:type="dcterms:W3CDTF">2026-03-21T00:07:32Z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MediaServiceImageTags">
    <vt:lpwstr/>
  </property>
</Properties>
</file>